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ARKNJ.GOV\Data\Profiles\Romana\Documents\Working Folder\FY2025\FY2025 RFP - FB Uploads\"/>
    </mc:Choice>
  </mc:AlternateContent>
  <xr:revisionPtr revIDLastSave="0" documentId="13_ncr:1_{D8587BF8-A52E-4B31-A3BE-936898D5084B}" xr6:coauthVersionLast="36" xr6:coauthVersionMax="36" xr10:uidLastSave="{00000000-0000-0000-0000-000000000000}"/>
  <bookViews>
    <workbookView xWindow="0" yWindow="0" windowWidth="29895" windowHeight="16185" tabRatio="842" xr2:uid="{00000000-000D-0000-FFFF-FFFF00000000}"/>
  </bookViews>
  <sheets>
    <sheet name="INSTRUCTIONS" sheetId="4" r:id="rId1"/>
    <sheet name="Contact Information" sheetId="7" r:id="rId2"/>
    <sheet name=" Budget Justification" sheetId="1" r:id="rId3"/>
    <sheet name="Fringe Benefit Worksheet" sheetId="6" r:id="rId4"/>
    <sheet name="Allocation Table" sheetId="2" r:id="rId5"/>
    <sheet name="Unit Cost Budget Table" sheetId="3" r:id="rId6"/>
  </sheets>
  <calcPr calcId="191029"/>
</workbook>
</file>

<file path=xl/calcChain.xml><?xml version="1.0" encoding="utf-8"?>
<calcChain xmlns="http://schemas.openxmlformats.org/spreadsheetml/2006/main">
  <c r="V19" i="6" l="1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C29" i="2" l="1"/>
  <c r="E61" i="1"/>
  <c r="G21" i="2" s="1"/>
  <c r="E53" i="1"/>
  <c r="E48" i="1"/>
  <c r="E17" i="1"/>
  <c r="G11" i="2" s="1"/>
  <c r="F33" i="2" l="1"/>
  <c r="E33" i="2"/>
  <c r="D33" i="2"/>
  <c r="C33" i="2"/>
  <c r="F17" i="2"/>
  <c r="F19" i="2" s="1"/>
  <c r="E17" i="2"/>
  <c r="D17" i="2"/>
  <c r="C17" i="2"/>
  <c r="C18" i="2" l="1"/>
  <c r="C19" i="2" s="1"/>
  <c r="C34" i="2" s="1"/>
  <c r="E11" i="3" s="1"/>
  <c r="F11" i="3" s="1"/>
  <c r="E18" i="2"/>
  <c r="E19" i="2" s="1"/>
  <c r="D18" i="2"/>
  <c r="D19" i="2" s="1"/>
  <c r="E20" i="1"/>
  <c r="G12" i="2" s="1"/>
  <c r="E23" i="1"/>
  <c r="G13" i="2" s="1"/>
  <c r="E27" i="1"/>
  <c r="G14" i="2" s="1"/>
  <c r="E30" i="1"/>
  <c r="G15" i="2" s="1"/>
  <c r="E33" i="1"/>
  <c r="G16" i="2" s="1"/>
  <c r="E87" i="1"/>
  <c r="G31" i="2" s="1"/>
  <c r="E88" i="1"/>
  <c r="G32" i="2" s="1"/>
  <c r="E82" i="1"/>
  <c r="F29" i="2"/>
  <c r="F34" i="2" s="1"/>
  <c r="E29" i="2"/>
  <c r="D29" i="2"/>
  <c r="E70" i="1"/>
  <c r="G28" i="2" s="1"/>
  <c r="G27" i="2"/>
  <c r="G26" i="2"/>
  <c r="G25" i="2"/>
  <c r="G24" i="2"/>
  <c r="G23" i="2"/>
  <c r="E34" i="2" l="1"/>
  <c r="E15" i="3" s="1"/>
  <c r="F15" i="3" s="1"/>
  <c r="D34" i="2"/>
  <c r="E13" i="3" s="1"/>
  <c r="F13" i="3" s="1"/>
  <c r="E17" i="3"/>
  <c r="F17" i="3" s="1"/>
  <c r="G29" i="2"/>
  <c r="E20" i="3" l="1"/>
  <c r="E90" i="1"/>
  <c r="G33" i="2"/>
  <c r="E36" i="1"/>
  <c r="G17" i="2" s="1"/>
  <c r="E38" i="1" l="1"/>
  <c r="G18" i="2" s="1"/>
  <c r="G19" i="2" l="1"/>
  <c r="G34" i="2" s="1"/>
  <c r="E42" i="1"/>
  <c r="E92" i="1" s="1"/>
</calcChain>
</file>

<file path=xl/sharedStrings.xml><?xml version="1.0" encoding="utf-8"?>
<sst xmlns="http://schemas.openxmlformats.org/spreadsheetml/2006/main" count="198" uniqueCount="179">
  <si>
    <t>Program Name:</t>
  </si>
  <si>
    <t>% of Effort</t>
  </si>
  <si>
    <t>Amount Charged to the grant</t>
  </si>
  <si>
    <t>PERSONNEL COSTS</t>
  </si>
  <si>
    <t>DRIVER (2 Positions)</t>
  </si>
  <si>
    <t xml:space="preserve"> FICA, Social Security, Unemployment benefits, Disability Insurance,</t>
  </si>
  <si>
    <t xml:space="preserve"> Workers Compensation and health insurance.</t>
  </si>
  <si>
    <t>TOTAL PERSONNEL COSTS</t>
  </si>
  <si>
    <t>Budget Category</t>
  </si>
  <si>
    <t>Mental Health</t>
  </si>
  <si>
    <t>Case Mgmt.</t>
  </si>
  <si>
    <t>Trans-portation</t>
  </si>
  <si>
    <t>Emergency Financial Assistance</t>
  </si>
  <si>
    <t>PERSONNEL</t>
  </si>
  <si>
    <t xml:space="preserve">Supervising Case Manger (Travis f/t @ $50,000) </t>
  </si>
  <si>
    <t>Case Manager (Singer f/t @ $30,000)</t>
  </si>
  <si>
    <t>Case Aide (Saheed f/t @ $24,000)</t>
  </si>
  <si>
    <t>Driver 1 (Canner f/t @ $24,000)</t>
  </si>
  <si>
    <t>Driver 2 (Mills p/t @ $13,000) no fringe</t>
  </si>
  <si>
    <t>Mental Health Specialist (Quinones f/t @ $65,000)</t>
  </si>
  <si>
    <t xml:space="preserve">Total Salaries </t>
  </si>
  <si>
    <t>Fringe Benefits (30%)</t>
  </si>
  <si>
    <t xml:space="preserve">OTHER </t>
  </si>
  <si>
    <t xml:space="preserve">Travel </t>
  </si>
  <si>
    <t>Office Supplies</t>
  </si>
  <si>
    <t xml:space="preserve">Rent </t>
  </si>
  <si>
    <t>Telephone</t>
  </si>
  <si>
    <t>Gas/Tolls</t>
  </si>
  <si>
    <t>Direct Assistance</t>
  </si>
  <si>
    <t>TOTAL OTHER COSTS</t>
  </si>
  <si>
    <t>ADMINISTRATIVE COSTS</t>
  </si>
  <si>
    <t>Grant Administrator (J. Kelly f/t @ $100,000)</t>
  </si>
  <si>
    <t>Chief Financial Officer (W. Houston f/t @ $80,000)</t>
  </si>
  <si>
    <t>TOTAL ADMINISTRATIVE COSTS</t>
  </si>
  <si>
    <t>TOTAL</t>
  </si>
  <si>
    <t xml:space="preserve">Service Category </t>
  </si>
  <si>
    <t>Unduplicated Client Count</t>
  </si>
  <si>
    <t>Units</t>
  </si>
  <si>
    <t>Budget</t>
  </si>
  <si>
    <t>Unit Cost</t>
  </si>
  <si>
    <t>Case Management (1/4 hour)</t>
  </si>
  <si>
    <t>Transportation (van/driver)</t>
  </si>
  <si>
    <t>TRAVEL</t>
  </si>
  <si>
    <t>TOTAL TRAVEL</t>
  </si>
  <si>
    <t>SUPPLIES</t>
  </si>
  <si>
    <t>TOTAL SUPPLIES</t>
  </si>
  <si>
    <t>BUDGET AMOUNT</t>
  </si>
  <si>
    <t>Provides medical/psychiatric services, including psychiatric evaluation and</t>
  </si>
  <si>
    <t>Medical monitoring. (See attached contractual agreement.)</t>
  </si>
  <si>
    <t>TOTAL CONTRACTUAL</t>
  </si>
  <si>
    <t>Emergency funds for client utility payments</t>
  </si>
  <si>
    <t>Annual lease/percentage of space used to provide Ryan White services</t>
  </si>
  <si>
    <t>Used for client follow-up, appointments, and coordination of services</t>
  </si>
  <si>
    <t>Expenses incurred to provide medical transportation to Ryan White Clients</t>
  </si>
  <si>
    <t>TOTAL OTHER</t>
  </si>
  <si>
    <t>ADMINISTRATIVE COSTS (NOT TO EXCEED 10% TOTAL BUDGET)</t>
  </si>
  <si>
    <t xml:space="preserve">TOTAL ADMINISTRATIVE/ INDIRECT COSTS </t>
  </si>
  <si>
    <t>TOTAL BUDGET</t>
  </si>
  <si>
    <t xml:space="preserve">General consumable office supplies , including stationary, binders, organizers, pens, dividers and folders </t>
  </si>
  <si>
    <t>ANNUAL SALARY</t>
  </si>
  <si>
    <t>CONTRACTUAL     (BREAKDOWN OF RATE REQUIRED)</t>
  </si>
  <si>
    <t>OTHER       (METHODOLOGY REQUIRED)</t>
  </si>
  <si>
    <t>TOTAL DIRECT ASSISTANCE</t>
  </si>
  <si>
    <t>DIRECT ASSISTANCE</t>
  </si>
  <si>
    <t>for 3.5FTE Staff  ($120/month x 12 months)</t>
  </si>
  <si>
    <t>Total Award</t>
  </si>
  <si>
    <t>INSTRUCTIONS</t>
  </si>
  <si>
    <t>Fringe Rate =</t>
  </si>
  <si>
    <t>FRINGE BENEFIT</t>
  </si>
  <si>
    <t>Total Personnel Cost will automatically reflect total of salary and fringe</t>
  </si>
  <si>
    <t>Update Personnel Cost to include all Ryan White funded staff - Include annual salary and % of effort (time to the grant)</t>
  </si>
  <si>
    <t>Travel - include a detailed description of expense</t>
  </si>
  <si>
    <t>Supplies - include an detailed description of expense</t>
  </si>
  <si>
    <t>Contractual - include a breakdown of the contracted rate, number of hours and amount of sessions</t>
  </si>
  <si>
    <t>LINE ITEM BUDGET</t>
  </si>
  <si>
    <t>Administrative  Cost - expenses must not exceed 10% of total budget</t>
  </si>
  <si>
    <t>ALLOCATION  TABLE</t>
  </si>
  <si>
    <t>Other - List all other program expenses (must include a methodology / justification for each expense charged to grant)</t>
  </si>
  <si>
    <t>UNIT COST BUDGET TABLE</t>
  </si>
  <si>
    <t xml:space="preserve"> </t>
  </si>
  <si>
    <t>Update Service Category, New Client Count, Unduplicated Client Count, Units and Unit Cost / verify that budget reflects award</t>
  </si>
  <si>
    <t>(This workbook includes auto-populated totals for the Line Item Budget, Allocation Table and Unit Cost Budget Table.)</t>
  </si>
  <si>
    <t xml:space="preserve">Direct Assistance -  Include all direct service categories funded  </t>
  </si>
  <si>
    <t>(100% of these funds must be used for client assistance, excludes personnel and administrative cost)</t>
  </si>
  <si>
    <t>Allocate funds charged to grant across service categories funded for each budget item</t>
  </si>
  <si>
    <t xml:space="preserve">Amount charged to the grant will auto populate.  </t>
  </si>
  <si>
    <r>
      <t xml:space="preserve">Include fringe rate  - </t>
    </r>
    <r>
      <rPr>
        <i/>
        <sz val="11"/>
        <color theme="1"/>
        <rFont val="Calibri"/>
        <family val="2"/>
        <scheme val="minor"/>
      </rPr>
      <t xml:space="preserve">total fringe will auto populate    </t>
    </r>
  </si>
  <si>
    <t>Copy of Contractual Agreement must be submitted</t>
  </si>
  <si>
    <t>Percentage used for fringe rate must match rate used in the Fringe Benefit Worksheet</t>
  </si>
  <si>
    <t>Local travel to Clinic Sites  ($0.555/mile x 142 mi/month x 12 months x 42% for 5 Months)</t>
  </si>
  <si>
    <t>% of Salary Charged to the grant</t>
  </si>
  <si>
    <t>% of Effort              (time dedicated to RW grant)</t>
  </si>
  <si>
    <t>(enter and/or distribute alloctions up to total charged to grant)</t>
  </si>
  <si>
    <t>Total Charged</t>
  </si>
  <si>
    <r>
      <t xml:space="preserve">Rent- </t>
    </r>
    <r>
      <rPr>
        <sz val="11"/>
        <color rgb="FF000000"/>
        <rFont val="Calibri"/>
        <family val="2"/>
        <scheme val="minor"/>
      </rPr>
      <t>25% of total yearly lease  equivelent to Ryan White space used ($1,700 x 12 mo) x 0.25 = 5100.00 x 50% for 6 months</t>
    </r>
  </si>
  <si>
    <t>Telephone- $300/mo x 12 mo x 25% of total costs (4 of 16 phone lines) x 50% for 6 months</t>
  </si>
  <si>
    <t>Gas and Tolls (yearly gas amount x the % used to transport RW clients= 25% of $4,000/yr) 1000 x 50% for 6 months</t>
  </si>
  <si>
    <t>CONTRACTUAL                                  (Psychiatrist, 10 sessions/ 5 hrs per week)</t>
  </si>
  <si>
    <t>List all funded services with specific descriptions of each service.</t>
  </si>
  <si>
    <t>List all the employees that will provide the services.</t>
  </si>
  <si>
    <t>List the planned unduplicated count of clients that will receive each type of service.</t>
  </si>
  <si>
    <t xml:space="preserve">SCOPE OF SERVICES  (May use Word or Excel template as provided) </t>
  </si>
  <si>
    <t>Provide Agency name, project name and address</t>
  </si>
  <si>
    <t>12 Month Budget Period =</t>
  </si>
  <si>
    <t>FOR SERVICE PROVIDERS ONLY</t>
  </si>
  <si>
    <t xml:space="preserve">Program Name: </t>
  </si>
  <si>
    <t>Budget Period:</t>
  </si>
  <si>
    <t>Title</t>
  </si>
  <si>
    <t>Employee's Last  Name/ First Initial</t>
  </si>
  <si>
    <t>Work. Comp. %</t>
  </si>
  <si>
    <t>Work. Comp.</t>
  </si>
  <si>
    <t>F.I.C.A. 7.65%</t>
  </si>
  <si>
    <t>H.M.O</t>
  </si>
  <si>
    <t>Major Plan</t>
  </si>
  <si>
    <t>Major Medical</t>
  </si>
  <si>
    <t>Pres. Plan</t>
  </si>
  <si>
    <t>Dental Plan</t>
  </si>
  <si>
    <t xml:space="preserve">E.R.S. </t>
  </si>
  <si>
    <t xml:space="preserve">P.E.R.S.  </t>
  </si>
  <si>
    <t>Life Insurance</t>
  </si>
  <si>
    <t>Un Emp. Comp.</t>
  </si>
  <si>
    <t>Total Fringe Benefits</t>
  </si>
  <si>
    <t>Total</t>
  </si>
  <si>
    <t xml:space="preserve">             All numbers rounded to the nearest dollar.</t>
  </si>
  <si>
    <t xml:space="preserve">(Not Required for Vendors) </t>
  </si>
  <si>
    <r>
      <t xml:space="preserve">Executive Director </t>
    </r>
    <r>
      <rPr>
        <b/>
        <sz val="9"/>
        <color theme="1"/>
        <rFont val="Arial"/>
        <family val="2"/>
      </rPr>
      <t>(Xxxxx, Xxxxxx full-time employee – salary $100,000)</t>
    </r>
  </si>
  <si>
    <r>
      <t xml:space="preserve">Chief Financial Officer </t>
    </r>
    <r>
      <rPr>
        <b/>
        <sz val="9"/>
        <color theme="1"/>
        <rFont val="Arial"/>
        <family val="2"/>
      </rPr>
      <t>(Xxxxx, Xxxxxx, full-time employee – salary $100,000)</t>
    </r>
  </si>
  <si>
    <t xml:space="preserve">For salaries that are not charged to Ryan White at 100%, in the description, identify the paysource    for all salary balances  (i.e. balance of salary charged to XXXXX) </t>
  </si>
  <si>
    <t>Mental Health- Individual Counseling (1/2 hour)</t>
  </si>
  <si>
    <t>Psychologist  (Dr. X. Xxxxxxx, 1/2 hour session x 10 sessions= 5hours per wk x 52wks @ $100 per hour x 50% for 6 months)</t>
  </si>
  <si>
    <t>SUPERVISING CASE MANAGER (Xxxxxxx, full-time employee)</t>
  </si>
  <si>
    <r>
      <t xml:space="preserve">CASE MANAGER </t>
    </r>
    <r>
      <rPr>
        <b/>
        <sz val="9"/>
        <color theme="1"/>
        <rFont val="Arial"/>
        <family val="2"/>
      </rPr>
      <t>(Xxxxxx, full-time employee)</t>
    </r>
  </si>
  <si>
    <t>CASE AIDE (Xxxxxxxx, full-time employee)</t>
  </si>
  <si>
    <t>(Xxxxxxxx, full –time employee)</t>
  </si>
  <si>
    <t>(Xxxxxxx, part-time employee)- NO FRINGE</t>
  </si>
  <si>
    <t>MENTAL HEALTH SPECIALIST (Xxxxxxxx, full-time employee)</t>
  </si>
  <si>
    <t xml:space="preserve">Salary
[Insert total annual salary]
Salary
[Insert total annual salary]
Salary
[Insert total annual salary]
</t>
  </si>
  <si>
    <t xml:space="preserve">Budget Justification
[Insert Name, Position and Title.  Provide a description of duties and payment source for balance of FTE.]
</t>
  </si>
  <si>
    <t xml:space="preserve">What percentage of total clients served by your program are Ryan White    ______________% </t>
  </si>
  <si>
    <t>PROGRAM NAME</t>
  </si>
  <si>
    <t>Name and Title</t>
  </si>
  <si>
    <t>PROGRAM CONTACTS</t>
  </si>
  <si>
    <t>Contract Period:</t>
  </si>
  <si>
    <t>*</t>
  </si>
  <si>
    <t>Please return an excel sheet of all Program Contacts as outlined</t>
  </si>
  <si>
    <t>May add additonal lines as needed</t>
  </si>
  <si>
    <t>PRIMARY PHONE</t>
  </si>
  <si>
    <t>EMAIL ADDRESS</t>
  </si>
  <si>
    <t>ADMINISTRATOR</t>
  </si>
  <si>
    <t>SECONDARY ADMINISTRATOR</t>
  </si>
  <si>
    <t>FISCAL</t>
  </si>
  <si>
    <r>
      <t xml:space="preserve">MEDICAL CASE MANAGER </t>
    </r>
    <r>
      <rPr>
        <i/>
        <sz val="12"/>
        <color rgb="FF000000"/>
        <rFont val="Calibri"/>
        <family val="2"/>
        <scheme val="minor"/>
      </rPr>
      <t>(If applicable)</t>
    </r>
  </si>
  <si>
    <r>
      <t xml:space="preserve">CASE MANAGER </t>
    </r>
    <r>
      <rPr>
        <i/>
        <sz val="12"/>
        <color rgb="FF000000"/>
        <rFont val="Calibri"/>
        <family val="2"/>
        <scheme val="minor"/>
      </rPr>
      <t>(If applicable)</t>
    </r>
  </si>
  <si>
    <r>
      <t xml:space="preserve">EARLY INTERVENTION AND RETENTION COLLABORATIVE </t>
    </r>
    <r>
      <rPr>
        <i/>
        <sz val="11"/>
        <color rgb="FF000000"/>
        <rFont val="Calibri"/>
        <family val="2"/>
        <scheme val="minor"/>
      </rPr>
      <t>(Designated Program Representative)</t>
    </r>
  </si>
  <si>
    <r>
      <t>ANNUAL RYAN WHITE SERVICES REPORT -</t>
    </r>
    <r>
      <rPr>
        <i/>
        <sz val="12"/>
        <color rgb="FF000000"/>
        <rFont val="Calibri"/>
        <family val="2"/>
        <scheme val="minor"/>
      </rPr>
      <t xml:space="preserve">                          (Responsible Party)</t>
    </r>
  </si>
  <si>
    <r>
      <t xml:space="preserve">CHAMP DATA ENTRY - </t>
    </r>
    <r>
      <rPr>
        <i/>
        <sz val="12"/>
        <color rgb="FF000000"/>
        <rFont val="Calibri"/>
        <family val="2"/>
        <scheme val="minor"/>
      </rPr>
      <t>(Responsible Party)</t>
    </r>
  </si>
  <si>
    <t>2025 Base Salary</t>
  </si>
  <si>
    <t>No. Days in 2025</t>
  </si>
  <si>
    <t>Total Pay 2025</t>
  </si>
  <si>
    <t>Number of days working in 2025</t>
  </si>
  <si>
    <t xml:space="preserve">FY2025 BUDGET DOCUMENTS </t>
  </si>
  <si>
    <t xml:space="preserve">Budget  documents must cover the period of March 1, 2025 through February 28, 2026 -  (100% of Annual Budget) </t>
  </si>
  <si>
    <r>
      <rPr>
        <b/>
        <sz val="14"/>
        <color theme="5"/>
        <rFont val="Arial"/>
        <family val="2"/>
      </rPr>
      <t xml:space="preserve">* </t>
    </r>
    <r>
      <rPr>
        <b/>
        <sz val="10"/>
        <color theme="5"/>
        <rFont val="Arial"/>
        <family val="2"/>
      </rPr>
      <t>(Please use an average of your current service delivery for FY2024 to date, or FY2023 year end  to propose your service delivery plan for FY2025)</t>
    </r>
  </si>
  <si>
    <t>Contract Period:    March 1, 2025 –  February 28, 2026</t>
  </si>
  <si>
    <t>Budget Period:       March 1, 2025 –  February 28, 2026</t>
  </si>
  <si>
    <t>FY2025 UNIT COST BUDGET TABLE</t>
  </si>
  <si>
    <t>Fringe Benefit Worksheet 2025 - 2026</t>
  </si>
  <si>
    <t>March 1, 2025 –  February 28, 2026</t>
  </si>
  <si>
    <t>2026 Base Salary</t>
  </si>
  <si>
    <t>No. Days in 2026</t>
  </si>
  <si>
    <t>Total Pay 2026</t>
  </si>
  <si>
    <t>Total Pay 2025-2026</t>
  </si>
  <si>
    <t>Number of days working in 2026</t>
  </si>
  <si>
    <t xml:space="preserve"> 03/01/2025 - 02/28/2026</t>
  </si>
  <si>
    <t xml:space="preserve">Contract period and budget periods should reflect (March 1, 2025 through February 28, 2026) </t>
  </si>
  <si>
    <t xml:space="preserve"> FY2025  LINE ITEM BUDGET &amp; JUSTIFICATION</t>
  </si>
  <si>
    <t>FY2025 ALLOCATION TABLE</t>
  </si>
  <si>
    <t>No salary funded under Ryan White can exceed the 2024 Federal Executive Pay of $225,700.00</t>
  </si>
  <si>
    <t>(Please use an average of your current service delivery for FY2024 to date, or FY2023 year end to propose your service delivery plan for FY2025)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</si>
</sst>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rgb="FF00000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sz val="10"/>
      <name val="MS Sans Serif"/>
      <family val="2"/>
    </font>
    <font>
      <sz val="12"/>
      <name val="NewZurica"/>
    </font>
    <font>
      <b/>
      <sz val="12"/>
      <name val="NewZurica"/>
    </font>
    <font>
      <b/>
      <sz val="12"/>
      <name val="MS Sans Serif"/>
      <family val="2"/>
    </font>
    <font>
      <sz val="12"/>
      <name val="MS Sans Serif"/>
      <family val="2"/>
    </font>
    <font>
      <sz val="10"/>
      <color rgb="FFFF0000"/>
      <name val="MS Sans Serif"/>
      <family val="2"/>
    </font>
    <font>
      <b/>
      <sz val="10"/>
      <name val="MS Sans Serif"/>
      <family val="2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5"/>
      <name val="Arial"/>
      <family val="2"/>
    </font>
    <font>
      <b/>
      <sz val="14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</cellStyleXfs>
  <cellXfs count="283">
    <xf numFmtId="0" fontId="0" fillId="0" borderId="0" xfId="0"/>
    <xf numFmtId="0" fontId="4" fillId="0" borderId="0" xfId="0" applyFont="1" applyAlignment="1">
      <alignment horizontal="left" vertical="center" indent="15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3" fontId="0" fillId="0" borderId="0" xfId="0" applyNumberFormat="1"/>
    <xf numFmtId="3" fontId="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4" fillId="2" borderId="6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13" fillId="0" borderId="0" xfId="0" applyFont="1" applyAlignment="1">
      <alignment vertical="center"/>
    </xf>
    <xf numFmtId="0" fontId="0" fillId="0" borderId="8" xfId="0" applyBorder="1"/>
    <xf numFmtId="0" fontId="0" fillId="0" borderId="11" xfId="0" applyBorder="1"/>
    <xf numFmtId="0" fontId="9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6" fontId="10" fillId="0" borderId="8" xfId="0" applyNumberFormat="1" applyFont="1" applyBorder="1" applyAlignment="1">
      <alignment vertical="center"/>
    </xf>
    <xf numFmtId="6" fontId="12" fillId="0" borderId="8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6" fontId="9" fillId="0" borderId="8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 wrapText="1"/>
    </xf>
    <xf numFmtId="6" fontId="10" fillId="0" borderId="12" xfId="0" applyNumberFormat="1" applyFont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6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6" fontId="10" fillId="0" borderId="13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0" fillId="0" borderId="14" xfId="0" applyBorder="1"/>
    <xf numFmtId="6" fontId="10" fillId="0" borderId="17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8" fontId="9" fillId="0" borderId="9" xfId="0" applyNumberFormat="1" applyFont="1" applyBorder="1" applyAlignment="1">
      <alignment horizontal="right" vertical="center" wrapText="1"/>
    </xf>
    <xf numFmtId="6" fontId="11" fillId="0" borderId="9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9" fontId="9" fillId="0" borderId="8" xfId="0" applyNumberFormat="1" applyFont="1" applyBorder="1" applyAlignment="1">
      <alignment horizontal="right" vertical="center"/>
    </xf>
    <xf numFmtId="9" fontId="11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18" xfId="0" applyBorder="1" applyAlignment="1"/>
    <xf numFmtId="0" fontId="0" fillId="0" borderId="2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8" fillId="0" borderId="19" xfId="0" applyFont="1" applyBorder="1" applyAlignment="1">
      <alignment vertical="center"/>
    </xf>
    <xf numFmtId="6" fontId="10" fillId="0" borderId="19" xfId="0" applyNumberFormat="1" applyFont="1" applyBorder="1" applyAlignment="1">
      <alignment horizontal="right" vertical="center"/>
    </xf>
    <xf numFmtId="0" fontId="0" fillId="0" borderId="15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4" fillId="0" borderId="14" xfId="0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8" fontId="10" fillId="0" borderId="12" xfId="0" applyNumberFormat="1" applyFont="1" applyBorder="1" applyAlignment="1">
      <alignment horizontal="right" vertical="center"/>
    </xf>
    <xf numFmtId="6" fontId="6" fillId="0" borderId="7" xfId="0" applyNumberFormat="1" applyFont="1" applyBorder="1" applyAlignment="1">
      <alignment horizontal="right" vertical="center" wrapText="1"/>
    </xf>
    <xf numFmtId="6" fontId="0" fillId="0" borderId="8" xfId="0" applyNumberFormat="1" applyBorder="1"/>
    <xf numFmtId="0" fontId="14" fillId="3" borderId="6" xfId="0" applyFont="1" applyFill="1" applyBorder="1" applyAlignment="1">
      <alignment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Border="1" applyAlignment="1">
      <alignment vertical="center"/>
    </xf>
    <xf numFmtId="4" fontId="0" fillId="0" borderId="8" xfId="0" applyNumberFormat="1" applyBorder="1"/>
    <xf numFmtId="4" fontId="9" fillId="0" borderId="8" xfId="0" applyNumberFormat="1" applyFont="1" applyBorder="1" applyAlignment="1">
      <alignment horizontal="right" vertical="center"/>
    </xf>
    <xf numFmtId="4" fontId="0" fillId="0" borderId="6" xfId="0" applyNumberFormat="1" applyBorder="1"/>
    <xf numFmtId="4" fontId="10" fillId="0" borderId="12" xfId="0" applyNumberFormat="1" applyFont="1" applyBorder="1" applyAlignment="1">
      <alignment vertical="center"/>
    </xf>
    <xf numFmtId="9" fontId="2" fillId="0" borderId="13" xfId="2" applyFont="1" applyBorder="1" applyAlignment="1">
      <alignment horizontal="center"/>
    </xf>
    <xf numFmtId="0" fontId="19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44" fontId="19" fillId="0" borderId="13" xfId="1" applyFont="1" applyBorder="1" applyAlignment="1">
      <alignment vertical="center"/>
    </xf>
    <xf numFmtId="0" fontId="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12" fillId="0" borderId="14" xfId="0" applyFont="1" applyBorder="1" applyAlignment="1">
      <alignment vertical="center"/>
    </xf>
    <xf numFmtId="9" fontId="12" fillId="0" borderId="13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7" fillId="0" borderId="2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6" fontId="27" fillId="0" borderId="19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vertical="center"/>
    </xf>
    <xf numFmtId="0" fontId="28" fillId="0" borderId="0" xfId="0" applyFont="1" applyBorder="1"/>
    <xf numFmtId="0" fontId="28" fillId="0" borderId="9" xfId="0" applyFont="1" applyBorder="1"/>
    <xf numFmtId="6" fontId="27" fillId="0" borderId="9" xfId="0" applyNumberFormat="1" applyFont="1" applyBorder="1" applyAlignment="1">
      <alignment vertical="center"/>
    </xf>
    <xf numFmtId="6" fontId="27" fillId="0" borderId="12" xfId="0" applyNumberFormat="1" applyFont="1" applyBorder="1" applyAlignment="1">
      <alignment vertical="center"/>
    </xf>
    <xf numFmtId="0" fontId="0" fillId="0" borderId="15" xfId="0" applyFont="1" applyBorder="1" applyAlignment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" fontId="30" fillId="0" borderId="7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3" fontId="31" fillId="0" borderId="7" xfId="0" applyNumberFormat="1" applyFont="1" applyBorder="1" applyAlignment="1">
      <alignment horizontal="right" vertical="center" wrapText="1"/>
    </xf>
    <xf numFmtId="3" fontId="32" fillId="0" borderId="7" xfId="0" applyNumberFormat="1" applyFont="1" applyFill="1" applyBorder="1" applyAlignment="1">
      <alignment horizontal="right" vertical="center" wrapText="1"/>
    </xf>
    <xf numFmtId="0" fontId="32" fillId="0" borderId="7" xfId="0" applyFont="1" applyFill="1" applyBorder="1" applyAlignment="1">
      <alignment horizontal="right" vertical="center" wrapText="1"/>
    </xf>
    <xf numFmtId="0" fontId="32" fillId="3" borderId="7" xfId="0" applyFont="1" applyFill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0" fontId="30" fillId="3" borderId="7" xfId="0" applyFont="1" applyFill="1" applyBorder="1" applyAlignment="1">
      <alignment horizontal="right" vertical="center" wrapText="1"/>
    </xf>
    <xf numFmtId="3" fontId="30" fillId="3" borderId="7" xfId="0" applyNumberFormat="1" applyFont="1" applyFill="1" applyBorder="1" applyAlignment="1">
      <alignment horizontal="right" vertical="center" wrapText="1"/>
    </xf>
    <xf numFmtId="0" fontId="33" fillId="0" borderId="7" xfId="0" applyFont="1" applyBorder="1" applyAlignment="1">
      <alignment horizontal="right" vertical="center" wrapText="1"/>
    </xf>
    <xf numFmtId="3" fontId="34" fillId="3" borderId="7" xfId="0" applyNumberFormat="1" applyFont="1" applyFill="1" applyBorder="1" applyAlignment="1">
      <alignment horizontal="right" vertical="center" wrapText="1"/>
    </xf>
    <xf numFmtId="0" fontId="35" fillId="0" borderId="1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9" xfId="0" applyBorder="1"/>
    <xf numFmtId="0" fontId="4" fillId="0" borderId="15" xfId="0" applyFont="1" applyBorder="1" applyAlignment="1">
      <alignment vertical="center"/>
    </xf>
    <xf numFmtId="0" fontId="0" fillId="0" borderId="9" xfId="0" applyBorder="1"/>
    <xf numFmtId="0" fontId="4" fillId="0" borderId="1" xfId="0" applyFont="1" applyBorder="1" applyAlignment="1">
      <alignment vertical="center"/>
    </xf>
    <xf numFmtId="0" fontId="0" fillId="0" borderId="16" xfId="0" applyBorder="1"/>
    <xf numFmtId="0" fontId="0" fillId="0" borderId="15" xfId="0" applyBorder="1"/>
    <xf numFmtId="3" fontId="37" fillId="0" borderId="0" xfId="3" applyNumberFormat="1" applyFont="1"/>
    <xf numFmtId="3" fontId="37" fillId="0" borderId="0" xfId="3" applyNumberFormat="1" applyFont="1" applyBorder="1"/>
    <xf numFmtId="3" fontId="38" fillId="0" borderId="0" xfId="3" applyNumberFormat="1" applyFont="1"/>
    <xf numFmtId="3" fontId="36" fillId="0" borderId="0" xfId="3" applyNumberFormat="1"/>
    <xf numFmtId="3" fontId="36" fillId="0" borderId="0" xfId="3" applyNumberFormat="1" applyBorder="1"/>
    <xf numFmtId="10" fontId="36" fillId="0" borderId="0" xfId="3" applyNumberFormat="1"/>
    <xf numFmtId="3" fontId="38" fillId="0" borderId="0" xfId="3" applyNumberFormat="1" applyFont="1" applyBorder="1"/>
    <xf numFmtId="3" fontId="38" fillId="0" borderId="3" xfId="3" applyNumberFormat="1" applyFont="1" applyBorder="1"/>
    <xf numFmtId="3" fontId="39" fillId="0" borderId="0" xfId="3" applyNumberFormat="1" applyFont="1"/>
    <xf numFmtId="3" fontId="40" fillId="0" borderId="0" xfId="3" applyNumberFormat="1" applyFont="1"/>
    <xf numFmtId="3" fontId="36" fillId="0" borderId="0" xfId="3" applyNumberFormat="1" applyFont="1"/>
    <xf numFmtId="3" fontId="36" fillId="0" borderId="24" xfId="3" applyNumberFormat="1" applyBorder="1" applyAlignment="1">
      <alignment horizontal="left"/>
    </xf>
    <xf numFmtId="3" fontId="36" fillId="0" borderId="0" xfId="3" applyNumberFormat="1" applyAlignment="1">
      <alignment horizontal="left"/>
    </xf>
    <xf numFmtId="3" fontId="36" fillId="0" borderId="25" xfId="3" applyNumberFormat="1" applyBorder="1" applyAlignment="1">
      <alignment horizontal="left" vertical="top" wrapText="1"/>
    </xf>
    <xf numFmtId="3" fontId="36" fillId="0" borderId="26" xfId="3" applyNumberFormat="1" applyBorder="1" applyAlignment="1">
      <alignment horizontal="left" vertical="top" wrapText="1"/>
    </xf>
    <xf numFmtId="3" fontId="36" fillId="0" borderId="26" xfId="3" applyNumberFormat="1" applyFont="1" applyBorder="1" applyAlignment="1">
      <alignment vertical="top" wrapText="1"/>
    </xf>
    <xf numFmtId="3" fontId="36" fillId="0" borderId="26" xfId="3" applyNumberFormat="1" applyFont="1" applyBorder="1" applyAlignment="1">
      <alignment horizontal="left" vertical="top" wrapText="1"/>
    </xf>
    <xf numFmtId="3" fontId="36" fillId="0" borderId="0" xfId="3" applyNumberFormat="1" applyAlignment="1">
      <alignment horizontal="left" vertical="top" wrapText="1"/>
    </xf>
    <xf numFmtId="3" fontId="36" fillId="5" borderId="24" xfId="3" applyNumberFormat="1" applyFont="1" applyFill="1" applyBorder="1"/>
    <xf numFmtId="3" fontId="36" fillId="0" borderId="24" xfId="3" applyNumberFormat="1" applyFont="1" applyBorder="1"/>
    <xf numFmtId="3" fontId="36" fillId="0" borderId="24" xfId="3" applyNumberFormat="1" applyBorder="1"/>
    <xf numFmtId="3" fontId="36" fillId="0" borderId="24" xfId="3" applyNumberFormat="1" applyFill="1" applyBorder="1"/>
    <xf numFmtId="10" fontId="36" fillId="0" borderId="24" xfId="3" applyNumberFormat="1" applyBorder="1"/>
    <xf numFmtId="3" fontId="36" fillId="6" borderId="24" xfId="3" applyNumberFormat="1" applyFont="1" applyFill="1" applyBorder="1"/>
    <xf numFmtId="3" fontId="36" fillId="0" borderId="24" xfId="3" quotePrefix="1" applyNumberFormat="1" applyFont="1" applyBorder="1"/>
    <xf numFmtId="3" fontId="41" fillId="0" borderId="24" xfId="3" applyNumberFormat="1" applyFont="1" applyBorder="1"/>
    <xf numFmtId="3" fontId="42" fillId="0" borderId="0" xfId="3" applyNumberFormat="1" applyFont="1"/>
    <xf numFmtId="0" fontId="2" fillId="7" borderId="0" xfId="0" applyFont="1" applyFill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43" fillId="0" borderId="0" xfId="0" applyFont="1" applyBorder="1" applyAlignment="1">
      <alignment horizontal="left"/>
    </xf>
    <xf numFmtId="0" fontId="2" fillId="0" borderId="0" xfId="0" applyFont="1"/>
    <xf numFmtId="0" fontId="46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/>
    <xf numFmtId="0" fontId="50" fillId="0" borderId="0" xfId="0" applyFont="1" applyBorder="1" applyAlignment="1">
      <alignment vertical="center"/>
    </xf>
    <xf numFmtId="0" fontId="28" fillId="0" borderId="0" xfId="0" applyFont="1"/>
    <xf numFmtId="0" fontId="51" fillId="0" borderId="0" xfId="0" applyFont="1"/>
    <xf numFmtId="0" fontId="52" fillId="0" borderId="0" xfId="0" applyFont="1" applyAlignment="1">
      <alignment horizontal="left"/>
    </xf>
    <xf numFmtId="0" fontId="24" fillId="4" borderId="20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0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4" fillId="0" borderId="3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17" xfId="0" applyFill="1" applyBorder="1" applyAlignment="1">
      <alignment horizont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28" fillId="0" borderId="1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center" vertical="center" wrapText="1"/>
    </xf>
    <xf numFmtId="6" fontId="3" fillId="0" borderId="6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FRINGE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K56"/>
  <sheetViews>
    <sheetView tabSelected="1" topLeftCell="A10" workbookViewId="0">
      <selection activeCell="D35" sqref="D35:E35"/>
    </sheetView>
  </sheetViews>
  <sheetFormatPr defaultRowHeight="15"/>
  <cols>
    <col min="1" max="1" width="1.85546875" customWidth="1"/>
    <col min="2" max="2" width="7" customWidth="1"/>
    <col min="3" max="3" width="31.140625" customWidth="1"/>
    <col min="4" max="4" width="16" customWidth="1"/>
    <col min="5" max="5" width="15.140625" customWidth="1"/>
    <col min="6" max="6" width="16" customWidth="1"/>
  </cols>
  <sheetData>
    <row r="2" spans="2:11" ht="37.5" customHeight="1" thickBot="1">
      <c r="B2" s="207" t="s">
        <v>160</v>
      </c>
      <c r="C2" s="208"/>
      <c r="D2" s="208"/>
      <c r="E2" s="208"/>
      <c r="F2" s="208"/>
      <c r="G2" s="208"/>
      <c r="H2" s="208"/>
      <c r="I2" s="208"/>
      <c r="J2" s="209"/>
    </row>
    <row r="3" spans="2:11" ht="31.5" customHeight="1" thickTop="1">
      <c r="B3" s="213" t="s">
        <v>161</v>
      </c>
      <c r="C3" s="213"/>
      <c r="D3" s="213"/>
      <c r="E3" s="213"/>
      <c r="F3" s="213"/>
      <c r="G3" s="213"/>
      <c r="H3" s="213"/>
      <c r="I3" s="213"/>
      <c r="J3" s="213"/>
    </row>
    <row r="4" spans="2:11">
      <c r="B4" s="112" t="s">
        <v>81</v>
      </c>
    </row>
    <row r="5" spans="2:11" ht="15.75" thickBot="1">
      <c r="C5" s="112"/>
      <c r="D5" s="112"/>
      <c r="E5" s="113"/>
      <c r="F5" s="114"/>
      <c r="G5" s="114"/>
      <c r="H5" s="114"/>
      <c r="I5" s="114"/>
    </row>
    <row r="6" spans="2:11" ht="15.75" thickBot="1">
      <c r="B6" s="210" t="s">
        <v>66</v>
      </c>
      <c r="C6" s="211"/>
      <c r="D6" s="211"/>
      <c r="E6" s="211"/>
      <c r="F6" s="211"/>
      <c r="G6" s="211"/>
      <c r="H6" s="211"/>
      <c r="I6" s="211"/>
      <c r="J6" s="212"/>
    </row>
    <row r="7" spans="2:11" ht="9.75" customHeight="1">
      <c r="B7" s="115"/>
    </row>
    <row r="8" spans="2:11" ht="20.100000000000001" customHeight="1">
      <c r="B8" s="131" t="s">
        <v>141</v>
      </c>
    </row>
    <row r="9" spans="2:11" ht="15.95" customHeight="1">
      <c r="B9" s="115"/>
      <c r="C9" t="s">
        <v>144</v>
      </c>
    </row>
    <row r="10" spans="2:11" ht="15.95" customHeight="1">
      <c r="B10" s="115"/>
    </row>
    <row r="11" spans="2:11" ht="26.25" customHeight="1">
      <c r="B11" s="131" t="s">
        <v>74</v>
      </c>
      <c r="C11" s="131"/>
    </row>
    <row r="12" spans="2:11">
      <c r="B12" s="120"/>
      <c r="C12" t="s">
        <v>70</v>
      </c>
    </row>
    <row r="13" spans="2:11">
      <c r="B13" s="120"/>
      <c r="C13" s="204" t="s">
        <v>177</v>
      </c>
      <c r="D13" s="111"/>
      <c r="E13" s="111"/>
      <c r="F13" s="204"/>
      <c r="G13" s="116"/>
      <c r="H13" s="116"/>
      <c r="I13" s="116"/>
      <c r="J13" s="116"/>
      <c r="K13" s="116"/>
    </row>
    <row r="14" spans="2:11">
      <c r="B14" s="120"/>
      <c r="C14" s="205"/>
      <c r="D14" s="111"/>
      <c r="E14" s="111"/>
      <c r="F14" s="111"/>
      <c r="G14" s="116"/>
      <c r="H14" s="116"/>
      <c r="I14" s="116"/>
      <c r="J14" s="116"/>
      <c r="K14" s="116"/>
    </row>
    <row r="15" spans="2:11">
      <c r="B15" s="120"/>
      <c r="C15" s="111" t="s">
        <v>85</v>
      </c>
      <c r="D15" s="111"/>
      <c r="E15" s="111"/>
      <c r="F15" s="111"/>
      <c r="G15" s="116"/>
      <c r="H15" s="116"/>
      <c r="I15" s="116"/>
      <c r="J15" s="116"/>
      <c r="K15" s="116"/>
    </row>
    <row r="16" spans="2:11">
      <c r="B16" s="120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2:10">
      <c r="B17" s="120"/>
      <c r="C17" t="s">
        <v>86</v>
      </c>
    </row>
    <row r="18" spans="2:10">
      <c r="B18" s="120"/>
      <c r="C18" t="s">
        <v>69</v>
      </c>
    </row>
    <row r="19" spans="2:10">
      <c r="B19" s="120"/>
      <c r="C19" t="s">
        <v>88</v>
      </c>
      <c r="J19" s="132"/>
    </row>
    <row r="20" spans="2:10">
      <c r="B20" s="120"/>
    </row>
    <row r="21" spans="2:10">
      <c r="B21" s="120"/>
      <c r="C21" t="s">
        <v>71</v>
      </c>
    </row>
    <row r="22" spans="2:10">
      <c r="B22" s="120"/>
    </row>
    <row r="23" spans="2:10">
      <c r="B23" s="120"/>
      <c r="C23" t="s">
        <v>72</v>
      </c>
    </row>
    <row r="24" spans="2:10">
      <c r="B24" s="120"/>
    </row>
    <row r="25" spans="2:10">
      <c r="B25" s="120"/>
      <c r="C25" t="s">
        <v>73</v>
      </c>
    </row>
    <row r="26" spans="2:10">
      <c r="B26" s="120"/>
      <c r="C26" s="111" t="s">
        <v>87</v>
      </c>
    </row>
    <row r="27" spans="2:10">
      <c r="B27" s="120"/>
    </row>
    <row r="28" spans="2:10">
      <c r="B28" s="120"/>
      <c r="C28" t="s">
        <v>82</v>
      </c>
    </row>
    <row r="29" spans="2:10">
      <c r="B29" s="120"/>
      <c r="C29" t="s">
        <v>83</v>
      </c>
    </row>
    <row r="30" spans="2:10">
      <c r="B30" s="120"/>
    </row>
    <row r="31" spans="2:10">
      <c r="B31" s="120"/>
      <c r="C31" t="s">
        <v>77</v>
      </c>
    </row>
    <row r="32" spans="2:10">
      <c r="B32" s="120"/>
    </row>
    <row r="33" spans="2:9">
      <c r="B33" s="120"/>
      <c r="C33" t="s">
        <v>75</v>
      </c>
    </row>
    <row r="34" spans="2:9">
      <c r="B34" s="119"/>
    </row>
    <row r="35" spans="2:9" ht="15.75" customHeight="1">
      <c r="B35" s="214" t="s">
        <v>76</v>
      </c>
      <c r="C35" s="214"/>
      <c r="D35" s="181" t="s">
        <v>124</v>
      </c>
      <c r="E35" s="181"/>
    </row>
    <row r="36" spans="2:9">
      <c r="B36" s="120"/>
      <c r="C36" t="s">
        <v>84</v>
      </c>
    </row>
    <row r="37" spans="2:9">
      <c r="B37" s="119"/>
    </row>
    <row r="38" spans="2:9" ht="15" customHeight="1">
      <c r="B38" s="131" t="s">
        <v>78</v>
      </c>
      <c r="D38" s="181" t="s">
        <v>124</v>
      </c>
      <c r="E38" s="181"/>
    </row>
    <row r="39" spans="2:9">
      <c r="B39" s="199" t="s">
        <v>143</v>
      </c>
      <c r="C39" t="s">
        <v>80</v>
      </c>
    </row>
    <row r="40" spans="2:9">
      <c r="B40" s="120"/>
    </row>
    <row r="41" spans="2:9">
      <c r="B41" s="120"/>
      <c r="C41" s="198"/>
    </row>
    <row r="42" spans="2:9" ht="15.75">
      <c r="B42" s="131" t="s">
        <v>101</v>
      </c>
      <c r="C42" s="121"/>
      <c r="D42" s="121"/>
      <c r="E42" s="121"/>
      <c r="G42" s="121"/>
      <c r="H42" s="121"/>
      <c r="I42" s="121"/>
    </row>
    <row r="43" spans="2:9">
      <c r="B43" s="198" t="s">
        <v>178</v>
      </c>
      <c r="C43" s="121"/>
      <c r="D43" s="121"/>
      <c r="E43" s="121"/>
      <c r="G43" s="121"/>
      <c r="H43" s="121"/>
      <c r="I43" s="121"/>
    </row>
    <row r="44" spans="2:9">
      <c r="C44" t="s">
        <v>102</v>
      </c>
    </row>
    <row r="45" spans="2:9">
      <c r="B45" s="120"/>
      <c r="C45" s="197" t="s">
        <v>174</v>
      </c>
    </row>
    <row r="46" spans="2:9">
      <c r="C46" t="s">
        <v>98</v>
      </c>
    </row>
    <row r="47" spans="2:9">
      <c r="C47" t="s">
        <v>99</v>
      </c>
    </row>
    <row r="48" spans="2:9">
      <c r="B48" s="199"/>
      <c r="C48" s="111" t="s">
        <v>100</v>
      </c>
      <c r="D48" s="111"/>
      <c r="E48" s="111"/>
      <c r="F48" s="111"/>
    </row>
    <row r="49" spans="2:9">
      <c r="B49" s="199"/>
      <c r="C49" s="111"/>
    </row>
    <row r="52" spans="2:9">
      <c r="C52" s="121"/>
      <c r="D52" s="121"/>
      <c r="E52" s="121"/>
      <c r="F52" s="121"/>
      <c r="G52" s="121"/>
      <c r="H52" s="121"/>
      <c r="I52" s="121"/>
    </row>
    <row r="53" spans="2:9">
      <c r="B53" s="111"/>
    </row>
    <row r="56" spans="2:9">
      <c r="C56" t="s">
        <v>79</v>
      </c>
    </row>
  </sheetData>
  <mergeCells count="4">
    <mergeCell ref="B2:J2"/>
    <mergeCell ref="B6:J6"/>
    <mergeCell ref="B3:J3"/>
    <mergeCell ref="B35:C35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C11" sqref="C11"/>
    </sheetView>
  </sheetViews>
  <sheetFormatPr defaultRowHeight="15"/>
  <cols>
    <col min="2" max="2" width="47.85546875" customWidth="1"/>
    <col min="3" max="3" width="40.5703125" customWidth="1"/>
    <col min="4" max="4" width="7.42578125" customWidth="1"/>
    <col min="5" max="5" width="40.5703125" customWidth="1"/>
    <col min="6" max="6" width="17.5703125" customWidth="1"/>
  </cols>
  <sheetData>
    <row r="1" spans="1:17">
      <c r="B1" s="24"/>
      <c r="C1" s="24"/>
      <c r="D1" s="24"/>
      <c r="E1" s="24"/>
      <c r="F1" s="24"/>
      <c r="G1" s="24"/>
      <c r="H1" s="24"/>
      <c r="I1" s="24"/>
    </row>
    <row r="2" spans="1:17">
      <c r="B2" s="24"/>
      <c r="C2" s="24"/>
      <c r="D2" s="24"/>
      <c r="E2" s="24"/>
      <c r="F2" s="24"/>
      <c r="G2" s="24"/>
      <c r="H2" s="24"/>
      <c r="I2" s="24"/>
    </row>
    <row r="3" spans="1:17" ht="36.6" customHeight="1">
      <c r="B3" s="203" t="s">
        <v>139</v>
      </c>
      <c r="C3" s="215"/>
      <c r="D3" s="215"/>
      <c r="E3" s="215"/>
      <c r="F3" s="195"/>
      <c r="G3" s="195"/>
      <c r="H3" s="195"/>
      <c r="I3" s="193"/>
      <c r="J3" s="186"/>
      <c r="K3" s="185"/>
      <c r="L3" s="186"/>
      <c r="M3" s="185"/>
      <c r="N3" s="186"/>
      <c r="O3" s="185"/>
      <c r="P3" s="186"/>
      <c r="Q3" s="185"/>
    </row>
    <row r="4" spans="1:17">
      <c r="A4" s="216" t="s">
        <v>145</v>
      </c>
      <c r="B4" s="216"/>
      <c r="C4" s="190"/>
      <c r="D4" s="191"/>
      <c r="E4" s="24"/>
      <c r="F4" s="24"/>
      <c r="G4" s="190"/>
      <c r="H4" s="24"/>
      <c r="I4" s="190"/>
      <c r="J4" s="24"/>
      <c r="K4" s="190"/>
      <c r="L4" s="24"/>
      <c r="M4" s="190"/>
      <c r="N4" s="24"/>
      <c r="O4" s="190"/>
      <c r="P4" s="24"/>
      <c r="Q4" s="187"/>
    </row>
    <row r="5" spans="1:17" ht="15.75">
      <c r="B5" s="185"/>
      <c r="C5" s="202" t="s">
        <v>146</v>
      </c>
      <c r="D5" s="196"/>
      <c r="E5" s="202" t="s">
        <v>147</v>
      </c>
      <c r="F5" s="194"/>
      <c r="G5" s="193"/>
      <c r="H5" s="194"/>
      <c r="I5" s="193"/>
      <c r="J5" s="194"/>
      <c r="K5" s="193"/>
      <c r="L5" s="194"/>
      <c r="M5" s="193"/>
      <c r="N5" s="194"/>
      <c r="O5" s="193"/>
      <c r="P5" s="194"/>
      <c r="Q5" s="185"/>
    </row>
    <row r="6" spans="1:17">
      <c r="B6" s="185"/>
      <c r="C6" s="192"/>
      <c r="D6" s="196"/>
      <c r="E6" s="192"/>
      <c r="F6" s="194"/>
      <c r="G6" s="193"/>
      <c r="H6" s="194"/>
      <c r="I6" s="193"/>
      <c r="J6" s="194"/>
      <c r="K6" s="193"/>
      <c r="L6" s="194"/>
      <c r="M6" s="193"/>
      <c r="N6" s="194"/>
      <c r="O6" s="193"/>
      <c r="P6" s="194"/>
      <c r="Q6" s="185"/>
    </row>
    <row r="7" spans="1:17" ht="15.75">
      <c r="B7" s="202" t="s">
        <v>148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7" ht="21.95" customHeight="1">
      <c r="B8" t="s">
        <v>140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7" ht="21.95" customHeight="1">
      <c r="B9" s="18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7" ht="15.75">
      <c r="B10" s="200" t="s">
        <v>149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7" ht="21.95" customHeight="1">
      <c r="B11" t="s">
        <v>140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7" ht="21.95" customHeight="1"/>
    <row r="13" spans="1:17" ht="15.75">
      <c r="B13" s="200" t="s">
        <v>150</v>
      </c>
    </row>
    <row r="14" spans="1:17">
      <c r="B14" t="s">
        <v>140</v>
      </c>
    </row>
    <row r="15" spans="1:17">
      <c r="B15" s="188"/>
    </row>
    <row r="16" spans="1:17" ht="15.75">
      <c r="B16" s="200" t="s">
        <v>151</v>
      </c>
    </row>
    <row r="17" spans="2:2" ht="21.95" customHeight="1">
      <c r="B17" t="s">
        <v>140</v>
      </c>
    </row>
    <row r="18" spans="2:2" ht="21.95" customHeight="1"/>
    <row r="19" spans="2:2" ht="15.75">
      <c r="B19" s="200" t="s">
        <v>152</v>
      </c>
    </row>
    <row r="20" spans="2:2" ht="21.95" customHeight="1">
      <c r="B20" t="s">
        <v>140</v>
      </c>
    </row>
    <row r="21" spans="2:2" ht="21.95" customHeight="1"/>
    <row r="22" spans="2:2" ht="30" customHeight="1">
      <c r="B22" s="201" t="s">
        <v>153</v>
      </c>
    </row>
    <row r="23" spans="2:2" ht="21.95" customHeight="1">
      <c r="B23" t="s">
        <v>140</v>
      </c>
    </row>
    <row r="24" spans="2:2" ht="21.95" customHeight="1">
      <c r="B24" s="189"/>
    </row>
    <row r="25" spans="2:2" ht="31.5">
      <c r="B25" s="201" t="s">
        <v>154</v>
      </c>
    </row>
    <row r="26" spans="2:2" ht="21.95" customHeight="1">
      <c r="B26" t="s">
        <v>140</v>
      </c>
    </row>
    <row r="27" spans="2:2" ht="21.95" customHeight="1"/>
    <row r="28" spans="2:2" ht="15.75">
      <c r="B28" s="201" t="s">
        <v>155</v>
      </c>
    </row>
    <row r="29" spans="2:2" ht="21.95" customHeight="1">
      <c r="B29" t="s">
        <v>140</v>
      </c>
    </row>
    <row r="30" spans="2:2" ht="21.95" customHeight="1"/>
  </sheetData>
  <mergeCells count="2">
    <mergeCell ref="C3:E3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A1:K92"/>
  <sheetViews>
    <sheetView topLeftCell="A46" zoomScaleNormal="100" workbookViewId="0">
      <selection activeCell="I69" sqref="I69"/>
    </sheetView>
  </sheetViews>
  <sheetFormatPr defaultRowHeight="15"/>
  <cols>
    <col min="1" max="1" width="0.7109375" customWidth="1"/>
    <col min="2" max="2" width="86.5703125" customWidth="1"/>
    <col min="3" max="3" width="11.42578125" customWidth="1"/>
    <col min="4" max="4" width="14.7109375" customWidth="1"/>
    <col min="5" max="5" width="14.85546875" customWidth="1"/>
  </cols>
  <sheetData>
    <row r="1" spans="2:11" ht="15.75">
      <c r="B1" s="217" t="s">
        <v>175</v>
      </c>
      <c r="C1" s="217"/>
      <c r="D1" s="217"/>
      <c r="E1" s="217"/>
    </row>
    <row r="3" spans="2:11" ht="15.75">
      <c r="B3" s="145" t="s">
        <v>0</v>
      </c>
      <c r="C3" s="6"/>
    </row>
    <row r="4" spans="2:11" ht="15.75">
      <c r="B4" s="3"/>
      <c r="C4" s="3"/>
      <c r="D4" s="1"/>
    </row>
    <row r="5" spans="2:11" ht="16.5" thickBot="1">
      <c r="B5" s="3" t="s">
        <v>163</v>
      </c>
      <c r="C5" s="3"/>
    </row>
    <row r="6" spans="2:11" ht="16.5" thickBot="1">
      <c r="B6" s="3" t="s">
        <v>164</v>
      </c>
      <c r="C6" s="91" t="s">
        <v>103</v>
      </c>
      <c r="D6" s="92"/>
      <c r="E6" s="107">
        <v>1</v>
      </c>
    </row>
    <row r="7" spans="2:11" ht="16.5" thickBot="1">
      <c r="B7" s="3"/>
      <c r="C7" s="3"/>
      <c r="D7" s="3"/>
    </row>
    <row r="8" spans="2:11" ht="15.75">
      <c r="B8" s="146" t="s">
        <v>104</v>
      </c>
      <c r="C8" s="147"/>
      <c r="D8" s="147"/>
      <c r="E8" s="148"/>
    </row>
    <row r="9" spans="2:11" ht="15.75">
      <c r="B9" s="153"/>
      <c r="C9" s="6"/>
      <c r="D9" s="6"/>
      <c r="E9" s="150"/>
    </row>
    <row r="10" spans="2:11" ht="16.5" thickBot="1">
      <c r="B10" s="149" t="s">
        <v>138</v>
      </c>
      <c r="C10" s="6"/>
      <c r="D10" s="6"/>
      <c r="E10" s="150"/>
    </row>
    <row r="11" spans="2:11" ht="16.5" customHeight="1" thickBot="1">
      <c r="B11" s="152"/>
      <c r="C11" s="151"/>
      <c r="D11" s="151"/>
      <c r="E11" s="23"/>
      <c r="G11" s="253" t="s">
        <v>127</v>
      </c>
      <c r="H11" s="254"/>
      <c r="I11" s="254"/>
      <c r="J11" s="254"/>
      <c r="K11" s="255"/>
    </row>
    <row r="12" spans="2:11" ht="16.5" thickBot="1">
      <c r="D12" s="3"/>
      <c r="G12" s="256"/>
      <c r="H12" s="257"/>
      <c r="I12" s="257"/>
      <c r="J12" s="257"/>
      <c r="K12" s="258"/>
    </row>
    <row r="13" spans="2:11" ht="32.25" customHeight="1">
      <c r="B13" s="227" t="s">
        <v>137</v>
      </c>
      <c r="C13" s="218" t="s">
        <v>136</v>
      </c>
      <c r="D13" s="218" t="s">
        <v>91</v>
      </c>
      <c r="E13" s="218" t="s">
        <v>90</v>
      </c>
      <c r="F13" s="265"/>
      <c r="G13" s="256"/>
      <c r="H13" s="257"/>
      <c r="I13" s="257"/>
      <c r="J13" s="257"/>
      <c r="K13" s="258"/>
    </row>
    <row r="14" spans="2:11" ht="15.75" customHeight="1" thickBot="1">
      <c r="B14" s="228"/>
      <c r="C14" s="219"/>
      <c r="D14" s="219"/>
      <c r="E14" s="219"/>
      <c r="F14" s="265"/>
      <c r="G14" s="259"/>
      <c r="H14" s="260"/>
      <c r="I14" s="260"/>
      <c r="J14" s="260"/>
      <c r="K14" s="261"/>
    </row>
    <row r="15" spans="2:11" ht="15.75">
      <c r="B15" s="52" t="s">
        <v>3</v>
      </c>
      <c r="C15" s="57"/>
      <c r="D15" s="68"/>
      <c r="E15" s="63"/>
      <c r="F15" s="4"/>
      <c r="H15" s="182"/>
      <c r="I15" s="182"/>
      <c r="J15" s="182"/>
      <c r="K15" s="182"/>
    </row>
    <row r="16" spans="2:11" ht="15.75">
      <c r="B16" s="35"/>
      <c r="C16" s="59"/>
      <c r="D16" s="69"/>
      <c r="E16" s="31"/>
      <c r="F16" s="4"/>
      <c r="H16" s="182"/>
      <c r="I16" s="182"/>
      <c r="J16" s="182"/>
      <c r="K16" s="182"/>
    </row>
    <row r="17" spans="2:11" ht="15.75">
      <c r="B17" s="74" t="s">
        <v>130</v>
      </c>
      <c r="C17" s="38">
        <v>50000</v>
      </c>
      <c r="D17" s="70">
        <v>0.75</v>
      </c>
      <c r="E17" s="64">
        <f>C17*D17*E6</f>
        <v>37500</v>
      </c>
      <c r="F17" s="4"/>
      <c r="H17" s="182"/>
      <c r="I17" s="182"/>
      <c r="J17" s="182"/>
      <c r="K17" s="182"/>
    </row>
    <row r="18" spans="2:11" ht="15.75">
      <c r="B18" s="34"/>
      <c r="C18" s="58"/>
      <c r="D18" s="69"/>
      <c r="E18" s="31"/>
      <c r="F18" s="4"/>
    </row>
    <row r="19" spans="2:11" ht="15.75">
      <c r="B19" s="35"/>
      <c r="C19" s="76"/>
      <c r="D19" s="69"/>
      <c r="E19" s="31"/>
      <c r="F19" s="4"/>
    </row>
    <row r="20" spans="2:11" ht="15.75">
      <c r="B20" s="75" t="s">
        <v>131</v>
      </c>
      <c r="C20" s="39">
        <v>30000</v>
      </c>
      <c r="D20" s="70">
        <v>1</v>
      </c>
      <c r="E20" s="64">
        <f>C20*D20*E6</f>
        <v>30000</v>
      </c>
      <c r="F20" s="4"/>
    </row>
    <row r="21" spans="2:11" ht="15.75">
      <c r="B21" s="34"/>
      <c r="C21" s="58"/>
      <c r="D21" s="69"/>
      <c r="E21" s="32"/>
      <c r="F21" s="4"/>
    </row>
    <row r="22" spans="2:11" ht="15.75">
      <c r="B22" s="35"/>
      <c r="C22" s="59"/>
      <c r="D22" s="69"/>
      <c r="E22" s="31"/>
      <c r="F22" s="4"/>
    </row>
    <row r="23" spans="2:11" ht="15.75">
      <c r="B23" s="75" t="s">
        <v>132</v>
      </c>
      <c r="C23" s="39">
        <v>24000</v>
      </c>
      <c r="D23" s="71">
        <v>0.55000000000000004</v>
      </c>
      <c r="E23" s="64">
        <f>C23*D23*E6</f>
        <v>13200.000000000002</v>
      </c>
      <c r="F23" s="4"/>
    </row>
    <row r="24" spans="2:11" ht="15.75">
      <c r="B24" s="34"/>
      <c r="C24" s="58"/>
      <c r="D24" s="69"/>
      <c r="E24" s="31"/>
      <c r="F24" s="4"/>
    </row>
    <row r="25" spans="2:11" ht="15.75">
      <c r="B25" s="35"/>
      <c r="C25" s="59"/>
      <c r="D25" s="69"/>
      <c r="E25" s="31"/>
      <c r="F25" s="4"/>
    </row>
    <row r="26" spans="2:11" ht="15.75">
      <c r="B26" s="75" t="s">
        <v>4</v>
      </c>
      <c r="C26" s="77"/>
      <c r="D26" s="69"/>
      <c r="E26" s="31"/>
      <c r="F26" s="4"/>
    </row>
    <row r="27" spans="2:11">
      <c r="B27" s="74" t="s">
        <v>133</v>
      </c>
      <c r="C27" s="38">
        <v>24000</v>
      </c>
      <c r="D27" s="71">
        <v>1</v>
      </c>
      <c r="E27" s="64">
        <f>C27*D27*E6</f>
        <v>24000</v>
      </c>
      <c r="F27" s="5"/>
    </row>
    <row r="28" spans="2:11">
      <c r="B28" s="74"/>
      <c r="C28" s="38"/>
      <c r="D28" s="71"/>
      <c r="E28" s="64"/>
      <c r="F28" s="5"/>
    </row>
    <row r="29" spans="2:11" ht="15" customHeight="1">
      <c r="B29" s="74"/>
      <c r="C29" s="78"/>
      <c r="D29" s="72"/>
      <c r="E29" s="67"/>
      <c r="F29" s="62"/>
    </row>
    <row r="30" spans="2:11" ht="15" customHeight="1">
      <c r="B30" s="74" t="s">
        <v>134</v>
      </c>
      <c r="C30" s="38">
        <v>13000</v>
      </c>
      <c r="D30" s="70">
        <v>0.5</v>
      </c>
      <c r="E30" s="64">
        <f>C30*D30*E6</f>
        <v>6500</v>
      </c>
      <c r="F30" s="62"/>
    </row>
    <row r="31" spans="2:11" ht="15.75">
      <c r="B31" s="34"/>
      <c r="C31" s="58"/>
      <c r="D31" s="69"/>
      <c r="E31" s="65"/>
      <c r="F31" s="4"/>
    </row>
    <row r="32" spans="2:11" ht="15.75">
      <c r="B32" s="35"/>
      <c r="C32" s="59"/>
      <c r="D32" s="69"/>
      <c r="E32" s="31"/>
      <c r="F32" s="4"/>
    </row>
    <row r="33" spans="2:6" ht="15.75">
      <c r="B33" s="75" t="s">
        <v>135</v>
      </c>
      <c r="C33" s="39">
        <v>65000</v>
      </c>
      <c r="D33" s="70">
        <v>0.4</v>
      </c>
      <c r="E33" s="64">
        <f>C33*D33*E6</f>
        <v>26000</v>
      </c>
      <c r="F33" s="4"/>
    </row>
    <row r="34" spans="2:6" ht="15.75">
      <c r="B34" s="34"/>
      <c r="C34" s="58"/>
      <c r="D34" s="69"/>
      <c r="E34" s="31"/>
      <c r="F34" s="4"/>
    </row>
    <row r="35" spans="2:6" ht="16.5" thickBot="1">
      <c r="B35" s="36"/>
      <c r="C35" s="42"/>
      <c r="D35" s="73"/>
      <c r="E35" s="33"/>
      <c r="F35" s="4"/>
    </row>
    <row r="36" spans="2:6" ht="16.5" thickBot="1">
      <c r="B36" s="220" t="s">
        <v>3</v>
      </c>
      <c r="C36" s="221"/>
      <c r="D36" s="222"/>
      <c r="E36" s="47">
        <f>SUM(E17:E35)</f>
        <v>137200</v>
      </c>
      <c r="F36" s="4"/>
    </row>
    <row r="37" spans="2:6" ht="16.5" thickBot="1">
      <c r="B37" s="28"/>
      <c r="C37" s="28"/>
      <c r="D37" s="223"/>
      <c r="E37" s="223"/>
      <c r="F37" s="4"/>
    </row>
    <row r="38" spans="2:6" ht="16.5" thickBot="1">
      <c r="B38" s="117" t="s">
        <v>68</v>
      </c>
      <c r="C38" s="117" t="s">
        <v>67</v>
      </c>
      <c r="D38" s="118">
        <v>0.3</v>
      </c>
      <c r="E38" s="51">
        <f>E36*D38</f>
        <v>41160</v>
      </c>
      <c r="F38" s="4"/>
    </row>
    <row r="39" spans="2:6" ht="15.75">
      <c r="B39" s="34" t="s">
        <v>5</v>
      </c>
      <c r="C39" s="7"/>
      <c r="D39" s="223"/>
      <c r="E39" s="224"/>
      <c r="F39" s="4"/>
    </row>
    <row r="40" spans="2:6" ht="16.5" thickBot="1">
      <c r="B40" s="60" t="s">
        <v>6</v>
      </c>
      <c r="C40" s="61"/>
      <c r="D40" s="225"/>
      <c r="E40" s="226"/>
      <c r="F40" s="4"/>
    </row>
    <row r="41" spans="2:6" ht="16.5" thickBot="1">
      <c r="B41" s="28"/>
      <c r="C41" s="28"/>
      <c r="D41" s="223"/>
      <c r="E41" s="223"/>
      <c r="F41" s="4"/>
    </row>
    <row r="42" spans="2:6" ht="16.5" thickBot="1">
      <c r="B42" s="220" t="s">
        <v>7</v>
      </c>
      <c r="C42" s="221"/>
      <c r="D42" s="222"/>
      <c r="E42" s="93">
        <f>E36+E38</f>
        <v>178360</v>
      </c>
      <c r="F42" s="4"/>
    </row>
    <row r="43" spans="2:6" ht="15.75">
      <c r="B43" s="2"/>
      <c r="C43" s="2"/>
    </row>
    <row r="44" spans="2:6" ht="15.75" thickBot="1"/>
    <row r="45" spans="2:6">
      <c r="B45" s="144" t="s">
        <v>42</v>
      </c>
      <c r="C45" s="122"/>
      <c r="D45" s="123"/>
      <c r="E45" s="124"/>
    </row>
    <row r="46" spans="2:6">
      <c r="B46" s="125" t="s">
        <v>89</v>
      </c>
      <c r="C46" s="126"/>
      <c r="D46" s="127"/>
      <c r="E46" s="128">
        <v>397.2</v>
      </c>
    </row>
    <row r="47" spans="2:6" ht="15.75" thickBot="1">
      <c r="B47" s="125"/>
      <c r="C47" s="126"/>
      <c r="D47" s="128"/>
      <c r="E47" s="128"/>
    </row>
    <row r="48" spans="2:6" ht="15.75" thickBot="1">
      <c r="B48" s="262" t="s">
        <v>43</v>
      </c>
      <c r="C48" s="263"/>
      <c r="D48" s="264"/>
      <c r="E48" s="129">
        <f>SUM(E46:E47)</f>
        <v>397.2</v>
      </c>
    </row>
    <row r="49" spans="2:5" ht="15.75" thickBot="1">
      <c r="B49" s="28"/>
      <c r="C49" s="223"/>
      <c r="D49" s="223"/>
    </row>
    <row r="50" spans="2:5">
      <c r="B50" s="52" t="s">
        <v>44</v>
      </c>
      <c r="C50" s="66"/>
      <c r="D50" s="84"/>
      <c r="E50" s="85"/>
    </row>
    <row r="51" spans="2:5">
      <c r="B51" s="34" t="s">
        <v>58</v>
      </c>
      <c r="C51" s="24"/>
      <c r="D51" s="48"/>
      <c r="E51" s="48">
        <v>604.79999999999995</v>
      </c>
    </row>
    <row r="52" spans="2:5" ht="15.75" thickBot="1">
      <c r="B52" s="36" t="s">
        <v>64</v>
      </c>
      <c r="C52" s="56"/>
      <c r="D52" s="50"/>
      <c r="E52" s="23"/>
    </row>
    <row r="53" spans="2:5" ht="15.75" thickBot="1">
      <c r="B53" s="237" t="s">
        <v>45</v>
      </c>
      <c r="C53" s="238"/>
      <c r="D53" s="239"/>
      <c r="E53" s="46">
        <f>SUM(E51:E52)</f>
        <v>604.79999999999995</v>
      </c>
    </row>
    <row r="54" spans="2:5" ht="15.75" thickBot="1">
      <c r="B54" s="28"/>
      <c r="C54" s="223"/>
      <c r="D54" s="223"/>
    </row>
    <row r="55" spans="2:5" ht="24.75" thickBot="1">
      <c r="B55" s="229" t="s">
        <v>60</v>
      </c>
      <c r="C55" s="230"/>
      <c r="D55" s="231"/>
      <c r="E55" s="37" t="s">
        <v>46</v>
      </c>
    </row>
    <row r="56" spans="2:5">
      <c r="B56" s="250"/>
      <c r="C56" s="251"/>
      <c r="D56" s="252"/>
      <c r="E56" s="26"/>
    </row>
    <row r="57" spans="2:5">
      <c r="B57" s="241" t="s">
        <v>129</v>
      </c>
      <c r="C57" s="242"/>
      <c r="D57" s="243"/>
      <c r="E57" s="44">
        <v>13000</v>
      </c>
    </row>
    <row r="58" spans="2:5">
      <c r="B58" s="241" t="s">
        <v>47</v>
      </c>
      <c r="C58" s="242"/>
      <c r="D58" s="243"/>
      <c r="E58" s="26"/>
    </row>
    <row r="59" spans="2:5">
      <c r="B59" s="244" t="s">
        <v>48</v>
      </c>
      <c r="C59" s="245"/>
      <c r="D59" s="246"/>
      <c r="E59" s="26"/>
    </row>
    <row r="60" spans="2:5" ht="15.75" thickBot="1">
      <c r="B60" s="247"/>
      <c r="C60" s="248"/>
      <c r="D60" s="249"/>
      <c r="E60" s="26"/>
    </row>
    <row r="61" spans="2:5" ht="15.75" thickBot="1">
      <c r="B61" s="220" t="s">
        <v>49</v>
      </c>
      <c r="C61" s="221"/>
      <c r="D61" s="222"/>
      <c r="E61" s="46">
        <f>SUM(E57:E60)</f>
        <v>13000</v>
      </c>
    </row>
    <row r="62" spans="2:5">
      <c r="B62" s="28"/>
      <c r="C62" s="223"/>
      <c r="D62" s="223"/>
    </row>
    <row r="63" spans="2:5" ht="15.75" thickBot="1"/>
    <row r="64" spans="2:5" ht="16.5" customHeight="1" thickBot="1">
      <c r="B64" s="220" t="s">
        <v>63</v>
      </c>
      <c r="C64" s="221"/>
      <c r="D64" s="222"/>
      <c r="E64" s="46"/>
    </row>
    <row r="65" spans="2:6">
      <c r="B65" s="80"/>
      <c r="C65" s="81"/>
      <c r="D65" s="82"/>
      <c r="E65" s="27"/>
    </row>
    <row r="66" spans="2:6">
      <c r="B66" s="75" t="s">
        <v>12</v>
      </c>
      <c r="C66" s="7"/>
      <c r="D66" s="79"/>
      <c r="E66" s="95">
        <v>20000</v>
      </c>
    </row>
    <row r="67" spans="2:6">
      <c r="B67" s="53" t="s">
        <v>50</v>
      </c>
      <c r="C67" s="28"/>
      <c r="D67" s="49"/>
      <c r="E67" s="26"/>
    </row>
    <row r="68" spans="2:6">
      <c r="B68" s="86"/>
      <c r="C68" s="83"/>
      <c r="D68" s="87"/>
      <c r="E68" s="26"/>
    </row>
    <row r="69" spans="2:6" ht="15.75" thickBot="1">
      <c r="B69" s="53"/>
      <c r="C69" s="83"/>
      <c r="D69" s="87"/>
      <c r="E69" s="95"/>
    </row>
    <row r="70" spans="2:6" ht="15.75" thickBot="1">
      <c r="B70" s="220" t="s">
        <v>62</v>
      </c>
      <c r="C70" s="221"/>
      <c r="D70" s="222"/>
      <c r="E70" s="46">
        <f>SUM(E66:E68)</f>
        <v>20000</v>
      </c>
    </row>
    <row r="71" spans="2:6" ht="15.75" thickBot="1">
      <c r="B71" s="83"/>
      <c r="C71" s="83"/>
      <c r="D71" s="83"/>
      <c r="E71" s="24"/>
      <c r="F71" s="24"/>
    </row>
    <row r="72" spans="2:6">
      <c r="B72" s="234" t="s">
        <v>61</v>
      </c>
      <c r="C72" s="235"/>
      <c r="D72" s="236"/>
      <c r="E72" s="232" t="s">
        <v>2</v>
      </c>
    </row>
    <row r="73" spans="2:6" ht="15.75" thickBot="1">
      <c r="B73" s="237"/>
      <c r="C73" s="238"/>
      <c r="D73" s="239"/>
      <c r="E73" s="233"/>
    </row>
    <row r="74" spans="2:6">
      <c r="B74" s="130" t="s">
        <v>94</v>
      </c>
      <c r="C74" s="83"/>
      <c r="D74" s="87"/>
      <c r="E74" s="102">
        <v>2142</v>
      </c>
    </row>
    <row r="75" spans="2:6">
      <c r="B75" s="86" t="s">
        <v>51</v>
      </c>
      <c r="C75" s="83"/>
      <c r="D75" s="87"/>
      <c r="E75" s="103"/>
    </row>
    <row r="76" spans="2:6">
      <c r="B76" s="86"/>
      <c r="C76" s="83"/>
      <c r="D76" s="87"/>
      <c r="E76" s="103"/>
    </row>
    <row r="77" spans="2:6">
      <c r="B77" s="86" t="s">
        <v>95</v>
      </c>
      <c r="C77" s="83"/>
      <c r="D77" s="87"/>
      <c r="E77" s="102">
        <v>450</v>
      </c>
    </row>
    <row r="78" spans="2:6">
      <c r="B78" s="86" t="s">
        <v>52</v>
      </c>
      <c r="C78" s="83"/>
      <c r="D78" s="87"/>
      <c r="E78" s="103"/>
    </row>
    <row r="79" spans="2:6">
      <c r="B79" s="86"/>
      <c r="C79" s="83"/>
      <c r="D79" s="87"/>
      <c r="E79" s="103"/>
    </row>
    <row r="80" spans="2:6">
      <c r="B80" s="86" t="s">
        <v>96</v>
      </c>
      <c r="C80" s="83"/>
      <c r="D80" s="87"/>
      <c r="E80" s="104">
        <v>500</v>
      </c>
    </row>
    <row r="81" spans="1:5" ht="15.75" thickBot="1">
      <c r="B81" s="88" t="s">
        <v>53</v>
      </c>
      <c r="C81" s="89"/>
      <c r="D81" s="90"/>
      <c r="E81" s="105"/>
    </row>
    <row r="82" spans="1:5" ht="15.75" thickBot="1">
      <c r="A82" s="54"/>
      <c r="B82" s="29" t="s">
        <v>54</v>
      </c>
      <c r="C82" s="240"/>
      <c r="D82" s="240"/>
      <c r="E82" s="106">
        <f>SUM(E74:E81)</f>
        <v>3092</v>
      </c>
    </row>
    <row r="83" spans="1:5" ht="15.75" thickBot="1">
      <c r="B83" s="28"/>
      <c r="C83" s="223"/>
      <c r="D83" s="223"/>
    </row>
    <row r="84" spans="1:5" ht="24.75" thickBot="1">
      <c r="B84" s="29"/>
      <c r="C84" s="37" t="s">
        <v>59</v>
      </c>
      <c r="D84" s="40" t="s">
        <v>1</v>
      </c>
      <c r="E84" s="37" t="s">
        <v>46</v>
      </c>
    </row>
    <row r="85" spans="1:5">
      <c r="B85" s="30" t="s">
        <v>55</v>
      </c>
      <c r="C85" s="38"/>
      <c r="D85" s="38"/>
      <c r="E85" s="43"/>
    </row>
    <row r="86" spans="1:5">
      <c r="B86" s="58"/>
      <c r="C86" s="26"/>
      <c r="D86" s="59"/>
      <c r="E86" s="43"/>
    </row>
    <row r="87" spans="1:5">
      <c r="B87" s="34" t="s">
        <v>125</v>
      </c>
      <c r="C87" s="39">
        <v>100000</v>
      </c>
      <c r="D87" s="41">
        <v>0.05</v>
      </c>
      <c r="E87" s="64">
        <f>C87*D87*E6</f>
        <v>5000</v>
      </c>
    </row>
    <row r="88" spans="1:5">
      <c r="B88" s="35" t="s">
        <v>126</v>
      </c>
      <c r="C88" s="39">
        <v>100000</v>
      </c>
      <c r="D88" s="41">
        <v>0.12</v>
      </c>
      <c r="E88" s="64">
        <f>C88*D88*E6</f>
        <v>12000</v>
      </c>
    </row>
    <row r="89" spans="1:5" ht="15.75" thickBot="1">
      <c r="B89" s="35"/>
      <c r="C89" s="26"/>
      <c r="D89" s="59"/>
      <c r="E89" s="45"/>
    </row>
    <row r="90" spans="1:5" ht="15.75" thickBot="1">
      <c r="B90" s="29" t="s">
        <v>56</v>
      </c>
      <c r="C90" s="55"/>
      <c r="D90" s="51"/>
      <c r="E90" s="47">
        <f>SUM(E87:E88)</f>
        <v>17000</v>
      </c>
    </row>
    <row r="91" spans="1:5" ht="15.75" thickBot="1">
      <c r="B91" s="28"/>
      <c r="C91" s="223"/>
      <c r="D91" s="223"/>
    </row>
    <row r="92" spans="1:5" ht="15.75" thickBot="1">
      <c r="B92" s="29" t="s">
        <v>57</v>
      </c>
      <c r="C92" s="55"/>
      <c r="D92" s="51"/>
      <c r="E92" s="51">
        <f>E42+E48+E53+E61+E70+E82+E90</f>
        <v>232454</v>
      </c>
    </row>
  </sheetData>
  <mergeCells count="32">
    <mergeCell ref="G11:K14"/>
    <mergeCell ref="B48:D48"/>
    <mergeCell ref="B70:D70"/>
    <mergeCell ref="B64:D64"/>
    <mergeCell ref="C54:D54"/>
    <mergeCell ref="B53:D53"/>
    <mergeCell ref="C49:D49"/>
    <mergeCell ref="F13:F14"/>
    <mergeCell ref="C91:D91"/>
    <mergeCell ref="B55:D55"/>
    <mergeCell ref="E72:E73"/>
    <mergeCell ref="B72:D73"/>
    <mergeCell ref="C82:D82"/>
    <mergeCell ref="C83:D83"/>
    <mergeCell ref="C62:D62"/>
    <mergeCell ref="B61:D61"/>
    <mergeCell ref="B57:D57"/>
    <mergeCell ref="B58:D58"/>
    <mergeCell ref="B59:D59"/>
    <mergeCell ref="B60:D60"/>
    <mergeCell ref="B56:D56"/>
    <mergeCell ref="B1:E1"/>
    <mergeCell ref="C13:C14"/>
    <mergeCell ref="B42:D42"/>
    <mergeCell ref="B36:D36"/>
    <mergeCell ref="D37:E37"/>
    <mergeCell ref="D39:E39"/>
    <mergeCell ref="D40:E40"/>
    <mergeCell ref="D41:E41"/>
    <mergeCell ref="B13:B14"/>
    <mergeCell ref="D13:D14"/>
    <mergeCell ref="E13:E14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3"/>
  <sheetViews>
    <sheetView zoomScale="110" workbookViewId="0">
      <selection activeCell="I3" sqref="I3"/>
    </sheetView>
  </sheetViews>
  <sheetFormatPr defaultRowHeight="12.75"/>
  <cols>
    <col min="1" max="1" width="18.140625" style="157" customWidth="1"/>
    <col min="2" max="2" width="12.5703125" style="157" customWidth="1"/>
    <col min="3" max="3" width="8.42578125" style="157" customWidth="1"/>
    <col min="4" max="4" width="5.85546875" style="157" customWidth="1"/>
    <col min="5" max="6" width="8.42578125" style="157" customWidth="1"/>
    <col min="7" max="7" width="7.140625" style="157" customWidth="1"/>
    <col min="8" max="8" width="8.42578125" style="157" customWidth="1"/>
    <col min="9" max="9" width="9.5703125" style="157" customWidth="1"/>
    <col min="10" max="10" width="7.42578125" style="157" customWidth="1"/>
    <col min="11" max="11" width="7.85546875" style="157" customWidth="1"/>
    <col min="12" max="12" width="9.140625" style="157"/>
    <col min="13" max="13" width="9.5703125" style="157" customWidth="1"/>
    <col min="14" max="14" width="6.7109375" style="157" customWidth="1"/>
    <col min="15" max="15" width="7.28515625" style="157" customWidth="1"/>
    <col min="16" max="16" width="8" style="157" customWidth="1"/>
    <col min="17" max="17" width="6.7109375" style="157" customWidth="1"/>
    <col min="18" max="18" width="6.42578125" style="157" customWidth="1"/>
    <col min="19" max="19" width="8.85546875" style="157" customWidth="1"/>
    <col min="20" max="20" width="9.140625" style="157"/>
    <col min="21" max="21" width="7.85546875" style="157" customWidth="1"/>
    <col min="22" max="256" width="9.140625" style="157"/>
    <col min="257" max="257" width="18.140625" style="157" customWidth="1"/>
    <col min="258" max="258" width="12.5703125" style="157" customWidth="1"/>
    <col min="259" max="259" width="8.42578125" style="157" customWidth="1"/>
    <col min="260" max="260" width="5.85546875" style="157" customWidth="1"/>
    <col min="261" max="262" width="8.42578125" style="157" customWidth="1"/>
    <col min="263" max="263" width="5.42578125" style="157" customWidth="1"/>
    <col min="264" max="264" width="8.42578125" style="157" customWidth="1"/>
    <col min="265" max="265" width="9.5703125" style="157" customWidth="1"/>
    <col min="266" max="266" width="7.42578125" style="157" customWidth="1"/>
    <col min="267" max="267" width="7.85546875" style="157" customWidth="1"/>
    <col min="268" max="268" width="9.140625" style="157"/>
    <col min="269" max="269" width="9.5703125" style="157" customWidth="1"/>
    <col min="270" max="270" width="6" style="157" customWidth="1"/>
    <col min="271" max="271" width="4.85546875" style="157" customWidth="1"/>
    <col min="272" max="272" width="8" style="157" customWidth="1"/>
    <col min="273" max="273" width="6.7109375" style="157" customWidth="1"/>
    <col min="274" max="274" width="6.42578125" style="157" customWidth="1"/>
    <col min="275" max="275" width="8.85546875" style="157" customWidth="1"/>
    <col min="276" max="276" width="9.140625" style="157"/>
    <col min="277" max="277" width="7.85546875" style="157" customWidth="1"/>
    <col min="278" max="512" width="9.140625" style="157"/>
    <col min="513" max="513" width="18.140625" style="157" customWidth="1"/>
    <col min="514" max="514" width="12.5703125" style="157" customWidth="1"/>
    <col min="515" max="515" width="8.42578125" style="157" customWidth="1"/>
    <col min="516" max="516" width="5.85546875" style="157" customWidth="1"/>
    <col min="517" max="518" width="8.42578125" style="157" customWidth="1"/>
    <col min="519" max="519" width="5.42578125" style="157" customWidth="1"/>
    <col min="520" max="520" width="8.42578125" style="157" customWidth="1"/>
    <col min="521" max="521" width="9.5703125" style="157" customWidth="1"/>
    <col min="522" max="522" width="7.42578125" style="157" customWidth="1"/>
    <col min="523" max="523" width="7.85546875" style="157" customWidth="1"/>
    <col min="524" max="524" width="9.140625" style="157"/>
    <col min="525" max="525" width="9.5703125" style="157" customWidth="1"/>
    <col min="526" max="526" width="6" style="157" customWidth="1"/>
    <col min="527" max="527" width="4.85546875" style="157" customWidth="1"/>
    <col min="528" max="528" width="8" style="157" customWidth="1"/>
    <col min="529" max="529" width="6.7109375" style="157" customWidth="1"/>
    <col min="530" max="530" width="6.42578125" style="157" customWidth="1"/>
    <col min="531" max="531" width="8.85546875" style="157" customWidth="1"/>
    <col min="532" max="532" width="9.140625" style="157"/>
    <col min="533" max="533" width="7.85546875" style="157" customWidth="1"/>
    <col min="534" max="768" width="9.140625" style="157"/>
    <col min="769" max="769" width="18.140625" style="157" customWidth="1"/>
    <col min="770" max="770" width="12.5703125" style="157" customWidth="1"/>
    <col min="771" max="771" width="8.42578125" style="157" customWidth="1"/>
    <col min="772" max="772" width="5.85546875" style="157" customWidth="1"/>
    <col min="773" max="774" width="8.42578125" style="157" customWidth="1"/>
    <col min="775" max="775" width="5.42578125" style="157" customWidth="1"/>
    <col min="776" max="776" width="8.42578125" style="157" customWidth="1"/>
    <col min="777" max="777" width="9.5703125" style="157" customWidth="1"/>
    <col min="778" max="778" width="7.42578125" style="157" customWidth="1"/>
    <col min="779" max="779" width="7.85546875" style="157" customWidth="1"/>
    <col min="780" max="780" width="9.140625" style="157"/>
    <col min="781" max="781" width="9.5703125" style="157" customWidth="1"/>
    <col min="782" max="782" width="6" style="157" customWidth="1"/>
    <col min="783" max="783" width="4.85546875" style="157" customWidth="1"/>
    <col min="784" max="784" width="8" style="157" customWidth="1"/>
    <col min="785" max="785" width="6.7109375" style="157" customWidth="1"/>
    <col min="786" max="786" width="6.42578125" style="157" customWidth="1"/>
    <col min="787" max="787" width="8.85546875" style="157" customWidth="1"/>
    <col min="788" max="788" width="9.140625" style="157"/>
    <col min="789" max="789" width="7.85546875" style="157" customWidth="1"/>
    <col min="790" max="1024" width="9.140625" style="157"/>
    <col min="1025" max="1025" width="18.140625" style="157" customWidth="1"/>
    <col min="1026" max="1026" width="12.5703125" style="157" customWidth="1"/>
    <col min="1027" max="1027" width="8.42578125" style="157" customWidth="1"/>
    <col min="1028" max="1028" width="5.85546875" style="157" customWidth="1"/>
    <col min="1029" max="1030" width="8.42578125" style="157" customWidth="1"/>
    <col min="1031" max="1031" width="5.42578125" style="157" customWidth="1"/>
    <col min="1032" max="1032" width="8.42578125" style="157" customWidth="1"/>
    <col min="1033" max="1033" width="9.5703125" style="157" customWidth="1"/>
    <col min="1034" max="1034" width="7.42578125" style="157" customWidth="1"/>
    <col min="1035" max="1035" width="7.85546875" style="157" customWidth="1"/>
    <col min="1036" max="1036" width="9.140625" style="157"/>
    <col min="1037" max="1037" width="9.5703125" style="157" customWidth="1"/>
    <col min="1038" max="1038" width="6" style="157" customWidth="1"/>
    <col min="1039" max="1039" width="4.85546875" style="157" customWidth="1"/>
    <col min="1040" max="1040" width="8" style="157" customWidth="1"/>
    <col min="1041" max="1041" width="6.7109375" style="157" customWidth="1"/>
    <col min="1042" max="1042" width="6.42578125" style="157" customWidth="1"/>
    <col min="1043" max="1043" width="8.85546875" style="157" customWidth="1"/>
    <col min="1044" max="1044" width="9.140625" style="157"/>
    <col min="1045" max="1045" width="7.85546875" style="157" customWidth="1"/>
    <col min="1046" max="1280" width="9.140625" style="157"/>
    <col min="1281" max="1281" width="18.140625" style="157" customWidth="1"/>
    <col min="1282" max="1282" width="12.5703125" style="157" customWidth="1"/>
    <col min="1283" max="1283" width="8.42578125" style="157" customWidth="1"/>
    <col min="1284" max="1284" width="5.85546875" style="157" customWidth="1"/>
    <col min="1285" max="1286" width="8.42578125" style="157" customWidth="1"/>
    <col min="1287" max="1287" width="5.42578125" style="157" customWidth="1"/>
    <col min="1288" max="1288" width="8.42578125" style="157" customWidth="1"/>
    <col min="1289" max="1289" width="9.5703125" style="157" customWidth="1"/>
    <col min="1290" max="1290" width="7.42578125" style="157" customWidth="1"/>
    <col min="1291" max="1291" width="7.85546875" style="157" customWidth="1"/>
    <col min="1292" max="1292" width="9.140625" style="157"/>
    <col min="1293" max="1293" width="9.5703125" style="157" customWidth="1"/>
    <col min="1294" max="1294" width="6" style="157" customWidth="1"/>
    <col min="1295" max="1295" width="4.85546875" style="157" customWidth="1"/>
    <col min="1296" max="1296" width="8" style="157" customWidth="1"/>
    <col min="1297" max="1297" width="6.7109375" style="157" customWidth="1"/>
    <col min="1298" max="1298" width="6.42578125" style="157" customWidth="1"/>
    <col min="1299" max="1299" width="8.85546875" style="157" customWidth="1"/>
    <col min="1300" max="1300" width="9.140625" style="157"/>
    <col min="1301" max="1301" width="7.85546875" style="157" customWidth="1"/>
    <col min="1302" max="1536" width="9.140625" style="157"/>
    <col min="1537" max="1537" width="18.140625" style="157" customWidth="1"/>
    <col min="1538" max="1538" width="12.5703125" style="157" customWidth="1"/>
    <col min="1539" max="1539" width="8.42578125" style="157" customWidth="1"/>
    <col min="1540" max="1540" width="5.85546875" style="157" customWidth="1"/>
    <col min="1541" max="1542" width="8.42578125" style="157" customWidth="1"/>
    <col min="1543" max="1543" width="5.42578125" style="157" customWidth="1"/>
    <col min="1544" max="1544" width="8.42578125" style="157" customWidth="1"/>
    <col min="1545" max="1545" width="9.5703125" style="157" customWidth="1"/>
    <col min="1546" max="1546" width="7.42578125" style="157" customWidth="1"/>
    <col min="1547" max="1547" width="7.85546875" style="157" customWidth="1"/>
    <col min="1548" max="1548" width="9.140625" style="157"/>
    <col min="1549" max="1549" width="9.5703125" style="157" customWidth="1"/>
    <col min="1550" max="1550" width="6" style="157" customWidth="1"/>
    <col min="1551" max="1551" width="4.85546875" style="157" customWidth="1"/>
    <col min="1552" max="1552" width="8" style="157" customWidth="1"/>
    <col min="1553" max="1553" width="6.7109375" style="157" customWidth="1"/>
    <col min="1554" max="1554" width="6.42578125" style="157" customWidth="1"/>
    <col min="1555" max="1555" width="8.85546875" style="157" customWidth="1"/>
    <col min="1556" max="1556" width="9.140625" style="157"/>
    <col min="1557" max="1557" width="7.85546875" style="157" customWidth="1"/>
    <col min="1558" max="1792" width="9.140625" style="157"/>
    <col min="1793" max="1793" width="18.140625" style="157" customWidth="1"/>
    <col min="1794" max="1794" width="12.5703125" style="157" customWidth="1"/>
    <col min="1795" max="1795" width="8.42578125" style="157" customWidth="1"/>
    <col min="1796" max="1796" width="5.85546875" style="157" customWidth="1"/>
    <col min="1797" max="1798" width="8.42578125" style="157" customWidth="1"/>
    <col min="1799" max="1799" width="5.42578125" style="157" customWidth="1"/>
    <col min="1800" max="1800" width="8.42578125" style="157" customWidth="1"/>
    <col min="1801" max="1801" width="9.5703125" style="157" customWidth="1"/>
    <col min="1802" max="1802" width="7.42578125" style="157" customWidth="1"/>
    <col min="1803" max="1803" width="7.85546875" style="157" customWidth="1"/>
    <col min="1804" max="1804" width="9.140625" style="157"/>
    <col min="1805" max="1805" width="9.5703125" style="157" customWidth="1"/>
    <col min="1806" max="1806" width="6" style="157" customWidth="1"/>
    <col min="1807" max="1807" width="4.85546875" style="157" customWidth="1"/>
    <col min="1808" max="1808" width="8" style="157" customWidth="1"/>
    <col min="1809" max="1809" width="6.7109375" style="157" customWidth="1"/>
    <col min="1810" max="1810" width="6.42578125" style="157" customWidth="1"/>
    <col min="1811" max="1811" width="8.85546875" style="157" customWidth="1"/>
    <col min="1812" max="1812" width="9.140625" style="157"/>
    <col min="1813" max="1813" width="7.85546875" style="157" customWidth="1"/>
    <col min="1814" max="2048" width="9.140625" style="157"/>
    <col min="2049" max="2049" width="18.140625" style="157" customWidth="1"/>
    <col min="2050" max="2050" width="12.5703125" style="157" customWidth="1"/>
    <col min="2051" max="2051" width="8.42578125" style="157" customWidth="1"/>
    <col min="2052" max="2052" width="5.85546875" style="157" customWidth="1"/>
    <col min="2053" max="2054" width="8.42578125" style="157" customWidth="1"/>
    <col min="2055" max="2055" width="5.42578125" style="157" customWidth="1"/>
    <col min="2056" max="2056" width="8.42578125" style="157" customWidth="1"/>
    <col min="2057" max="2057" width="9.5703125" style="157" customWidth="1"/>
    <col min="2058" max="2058" width="7.42578125" style="157" customWidth="1"/>
    <col min="2059" max="2059" width="7.85546875" style="157" customWidth="1"/>
    <col min="2060" max="2060" width="9.140625" style="157"/>
    <col min="2061" max="2061" width="9.5703125" style="157" customWidth="1"/>
    <col min="2062" max="2062" width="6" style="157" customWidth="1"/>
    <col min="2063" max="2063" width="4.85546875" style="157" customWidth="1"/>
    <col min="2064" max="2064" width="8" style="157" customWidth="1"/>
    <col min="2065" max="2065" width="6.7109375" style="157" customWidth="1"/>
    <col min="2066" max="2066" width="6.42578125" style="157" customWidth="1"/>
    <col min="2067" max="2067" width="8.85546875" style="157" customWidth="1"/>
    <col min="2068" max="2068" width="9.140625" style="157"/>
    <col min="2069" max="2069" width="7.85546875" style="157" customWidth="1"/>
    <col min="2070" max="2304" width="9.140625" style="157"/>
    <col min="2305" max="2305" width="18.140625" style="157" customWidth="1"/>
    <col min="2306" max="2306" width="12.5703125" style="157" customWidth="1"/>
    <col min="2307" max="2307" width="8.42578125" style="157" customWidth="1"/>
    <col min="2308" max="2308" width="5.85546875" style="157" customWidth="1"/>
    <col min="2309" max="2310" width="8.42578125" style="157" customWidth="1"/>
    <col min="2311" max="2311" width="5.42578125" style="157" customWidth="1"/>
    <col min="2312" max="2312" width="8.42578125" style="157" customWidth="1"/>
    <col min="2313" max="2313" width="9.5703125" style="157" customWidth="1"/>
    <col min="2314" max="2314" width="7.42578125" style="157" customWidth="1"/>
    <col min="2315" max="2315" width="7.85546875" style="157" customWidth="1"/>
    <col min="2316" max="2316" width="9.140625" style="157"/>
    <col min="2317" max="2317" width="9.5703125" style="157" customWidth="1"/>
    <col min="2318" max="2318" width="6" style="157" customWidth="1"/>
    <col min="2319" max="2319" width="4.85546875" style="157" customWidth="1"/>
    <col min="2320" max="2320" width="8" style="157" customWidth="1"/>
    <col min="2321" max="2321" width="6.7109375" style="157" customWidth="1"/>
    <col min="2322" max="2322" width="6.42578125" style="157" customWidth="1"/>
    <col min="2323" max="2323" width="8.85546875" style="157" customWidth="1"/>
    <col min="2324" max="2324" width="9.140625" style="157"/>
    <col min="2325" max="2325" width="7.85546875" style="157" customWidth="1"/>
    <col min="2326" max="2560" width="9.140625" style="157"/>
    <col min="2561" max="2561" width="18.140625" style="157" customWidth="1"/>
    <col min="2562" max="2562" width="12.5703125" style="157" customWidth="1"/>
    <col min="2563" max="2563" width="8.42578125" style="157" customWidth="1"/>
    <col min="2564" max="2564" width="5.85546875" style="157" customWidth="1"/>
    <col min="2565" max="2566" width="8.42578125" style="157" customWidth="1"/>
    <col min="2567" max="2567" width="5.42578125" style="157" customWidth="1"/>
    <col min="2568" max="2568" width="8.42578125" style="157" customWidth="1"/>
    <col min="2569" max="2569" width="9.5703125" style="157" customWidth="1"/>
    <col min="2570" max="2570" width="7.42578125" style="157" customWidth="1"/>
    <col min="2571" max="2571" width="7.85546875" style="157" customWidth="1"/>
    <col min="2572" max="2572" width="9.140625" style="157"/>
    <col min="2573" max="2573" width="9.5703125" style="157" customWidth="1"/>
    <col min="2574" max="2574" width="6" style="157" customWidth="1"/>
    <col min="2575" max="2575" width="4.85546875" style="157" customWidth="1"/>
    <col min="2576" max="2576" width="8" style="157" customWidth="1"/>
    <col min="2577" max="2577" width="6.7109375" style="157" customWidth="1"/>
    <col min="2578" max="2578" width="6.42578125" style="157" customWidth="1"/>
    <col min="2579" max="2579" width="8.85546875" style="157" customWidth="1"/>
    <col min="2580" max="2580" width="9.140625" style="157"/>
    <col min="2581" max="2581" width="7.85546875" style="157" customWidth="1"/>
    <col min="2582" max="2816" width="9.140625" style="157"/>
    <col min="2817" max="2817" width="18.140625" style="157" customWidth="1"/>
    <col min="2818" max="2818" width="12.5703125" style="157" customWidth="1"/>
    <col min="2819" max="2819" width="8.42578125" style="157" customWidth="1"/>
    <col min="2820" max="2820" width="5.85546875" style="157" customWidth="1"/>
    <col min="2821" max="2822" width="8.42578125" style="157" customWidth="1"/>
    <col min="2823" max="2823" width="5.42578125" style="157" customWidth="1"/>
    <col min="2824" max="2824" width="8.42578125" style="157" customWidth="1"/>
    <col min="2825" max="2825" width="9.5703125" style="157" customWidth="1"/>
    <col min="2826" max="2826" width="7.42578125" style="157" customWidth="1"/>
    <col min="2827" max="2827" width="7.85546875" style="157" customWidth="1"/>
    <col min="2828" max="2828" width="9.140625" style="157"/>
    <col min="2829" max="2829" width="9.5703125" style="157" customWidth="1"/>
    <col min="2830" max="2830" width="6" style="157" customWidth="1"/>
    <col min="2831" max="2831" width="4.85546875" style="157" customWidth="1"/>
    <col min="2832" max="2832" width="8" style="157" customWidth="1"/>
    <col min="2833" max="2833" width="6.7109375" style="157" customWidth="1"/>
    <col min="2834" max="2834" width="6.42578125" style="157" customWidth="1"/>
    <col min="2835" max="2835" width="8.85546875" style="157" customWidth="1"/>
    <col min="2836" max="2836" width="9.140625" style="157"/>
    <col min="2837" max="2837" width="7.85546875" style="157" customWidth="1"/>
    <col min="2838" max="3072" width="9.140625" style="157"/>
    <col min="3073" max="3073" width="18.140625" style="157" customWidth="1"/>
    <col min="3074" max="3074" width="12.5703125" style="157" customWidth="1"/>
    <col min="3075" max="3075" width="8.42578125" style="157" customWidth="1"/>
    <col min="3076" max="3076" width="5.85546875" style="157" customWidth="1"/>
    <col min="3077" max="3078" width="8.42578125" style="157" customWidth="1"/>
    <col min="3079" max="3079" width="5.42578125" style="157" customWidth="1"/>
    <col min="3080" max="3080" width="8.42578125" style="157" customWidth="1"/>
    <col min="3081" max="3081" width="9.5703125" style="157" customWidth="1"/>
    <col min="3082" max="3082" width="7.42578125" style="157" customWidth="1"/>
    <col min="3083" max="3083" width="7.85546875" style="157" customWidth="1"/>
    <col min="3084" max="3084" width="9.140625" style="157"/>
    <col min="3085" max="3085" width="9.5703125" style="157" customWidth="1"/>
    <col min="3086" max="3086" width="6" style="157" customWidth="1"/>
    <col min="3087" max="3087" width="4.85546875" style="157" customWidth="1"/>
    <col min="3088" max="3088" width="8" style="157" customWidth="1"/>
    <col min="3089" max="3089" width="6.7109375" style="157" customWidth="1"/>
    <col min="3090" max="3090" width="6.42578125" style="157" customWidth="1"/>
    <col min="3091" max="3091" width="8.85546875" style="157" customWidth="1"/>
    <col min="3092" max="3092" width="9.140625" style="157"/>
    <col min="3093" max="3093" width="7.85546875" style="157" customWidth="1"/>
    <col min="3094" max="3328" width="9.140625" style="157"/>
    <col min="3329" max="3329" width="18.140625" style="157" customWidth="1"/>
    <col min="3330" max="3330" width="12.5703125" style="157" customWidth="1"/>
    <col min="3331" max="3331" width="8.42578125" style="157" customWidth="1"/>
    <col min="3332" max="3332" width="5.85546875" style="157" customWidth="1"/>
    <col min="3333" max="3334" width="8.42578125" style="157" customWidth="1"/>
    <col min="3335" max="3335" width="5.42578125" style="157" customWidth="1"/>
    <col min="3336" max="3336" width="8.42578125" style="157" customWidth="1"/>
    <col min="3337" max="3337" width="9.5703125" style="157" customWidth="1"/>
    <col min="3338" max="3338" width="7.42578125" style="157" customWidth="1"/>
    <col min="3339" max="3339" width="7.85546875" style="157" customWidth="1"/>
    <col min="3340" max="3340" width="9.140625" style="157"/>
    <col min="3341" max="3341" width="9.5703125" style="157" customWidth="1"/>
    <col min="3342" max="3342" width="6" style="157" customWidth="1"/>
    <col min="3343" max="3343" width="4.85546875" style="157" customWidth="1"/>
    <col min="3344" max="3344" width="8" style="157" customWidth="1"/>
    <col min="3345" max="3345" width="6.7109375" style="157" customWidth="1"/>
    <col min="3346" max="3346" width="6.42578125" style="157" customWidth="1"/>
    <col min="3347" max="3347" width="8.85546875" style="157" customWidth="1"/>
    <col min="3348" max="3348" width="9.140625" style="157"/>
    <col min="3349" max="3349" width="7.85546875" style="157" customWidth="1"/>
    <col min="3350" max="3584" width="9.140625" style="157"/>
    <col min="3585" max="3585" width="18.140625" style="157" customWidth="1"/>
    <col min="3586" max="3586" width="12.5703125" style="157" customWidth="1"/>
    <col min="3587" max="3587" width="8.42578125" style="157" customWidth="1"/>
    <col min="3588" max="3588" width="5.85546875" style="157" customWidth="1"/>
    <col min="3589" max="3590" width="8.42578125" style="157" customWidth="1"/>
    <col min="3591" max="3591" width="5.42578125" style="157" customWidth="1"/>
    <col min="3592" max="3592" width="8.42578125" style="157" customWidth="1"/>
    <col min="3593" max="3593" width="9.5703125" style="157" customWidth="1"/>
    <col min="3594" max="3594" width="7.42578125" style="157" customWidth="1"/>
    <col min="3595" max="3595" width="7.85546875" style="157" customWidth="1"/>
    <col min="3596" max="3596" width="9.140625" style="157"/>
    <col min="3597" max="3597" width="9.5703125" style="157" customWidth="1"/>
    <col min="3598" max="3598" width="6" style="157" customWidth="1"/>
    <col min="3599" max="3599" width="4.85546875" style="157" customWidth="1"/>
    <col min="3600" max="3600" width="8" style="157" customWidth="1"/>
    <col min="3601" max="3601" width="6.7109375" style="157" customWidth="1"/>
    <col min="3602" max="3602" width="6.42578125" style="157" customWidth="1"/>
    <col min="3603" max="3603" width="8.85546875" style="157" customWidth="1"/>
    <col min="3604" max="3604" width="9.140625" style="157"/>
    <col min="3605" max="3605" width="7.85546875" style="157" customWidth="1"/>
    <col min="3606" max="3840" width="9.140625" style="157"/>
    <col min="3841" max="3841" width="18.140625" style="157" customWidth="1"/>
    <col min="3842" max="3842" width="12.5703125" style="157" customWidth="1"/>
    <col min="3843" max="3843" width="8.42578125" style="157" customWidth="1"/>
    <col min="3844" max="3844" width="5.85546875" style="157" customWidth="1"/>
    <col min="3845" max="3846" width="8.42578125" style="157" customWidth="1"/>
    <col min="3847" max="3847" width="5.42578125" style="157" customWidth="1"/>
    <col min="3848" max="3848" width="8.42578125" style="157" customWidth="1"/>
    <col min="3849" max="3849" width="9.5703125" style="157" customWidth="1"/>
    <col min="3850" max="3850" width="7.42578125" style="157" customWidth="1"/>
    <col min="3851" max="3851" width="7.85546875" style="157" customWidth="1"/>
    <col min="3852" max="3852" width="9.140625" style="157"/>
    <col min="3853" max="3853" width="9.5703125" style="157" customWidth="1"/>
    <col min="3854" max="3854" width="6" style="157" customWidth="1"/>
    <col min="3855" max="3855" width="4.85546875" style="157" customWidth="1"/>
    <col min="3856" max="3856" width="8" style="157" customWidth="1"/>
    <col min="3857" max="3857" width="6.7109375" style="157" customWidth="1"/>
    <col min="3858" max="3858" width="6.42578125" style="157" customWidth="1"/>
    <col min="3859" max="3859" width="8.85546875" style="157" customWidth="1"/>
    <col min="3860" max="3860" width="9.140625" style="157"/>
    <col min="3861" max="3861" width="7.85546875" style="157" customWidth="1"/>
    <col min="3862" max="4096" width="9.140625" style="157"/>
    <col min="4097" max="4097" width="18.140625" style="157" customWidth="1"/>
    <col min="4098" max="4098" width="12.5703125" style="157" customWidth="1"/>
    <col min="4099" max="4099" width="8.42578125" style="157" customWidth="1"/>
    <col min="4100" max="4100" width="5.85546875" style="157" customWidth="1"/>
    <col min="4101" max="4102" width="8.42578125" style="157" customWidth="1"/>
    <col min="4103" max="4103" width="5.42578125" style="157" customWidth="1"/>
    <col min="4104" max="4104" width="8.42578125" style="157" customWidth="1"/>
    <col min="4105" max="4105" width="9.5703125" style="157" customWidth="1"/>
    <col min="4106" max="4106" width="7.42578125" style="157" customWidth="1"/>
    <col min="4107" max="4107" width="7.85546875" style="157" customWidth="1"/>
    <col min="4108" max="4108" width="9.140625" style="157"/>
    <col min="4109" max="4109" width="9.5703125" style="157" customWidth="1"/>
    <col min="4110" max="4110" width="6" style="157" customWidth="1"/>
    <col min="4111" max="4111" width="4.85546875" style="157" customWidth="1"/>
    <col min="4112" max="4112" width="8" style="157" customWidth="1"/>
    <col min="4113" max="4113" width="6.7109375" style="157" customWidth="1"/>
    <col min="4114" max="4114" width="6.42578125" style="157" customWidth="1"/>
    <col min="4115" max="4115" width="8.85546875" style="157" customWidth="1"/>
    <col min="4116" max="4116" width="9.140625" style="157"/>
    <col min="4117" max="4117" width="7.85546875" style="157" customWidth="1"/>
    <col min="4118" max="4352" width="9.140625" style="157"/>
    <col min="4353" max="4353" width="18.140625" style="157" customWidth="1"/>
    <col min="4354" max="4354" width="12.5703125" style="157" customWidth="1"/>
    <col min="4355" max="4355" width="8.42578125" style="157" customWidth="1"/>
    <col min="4356" max="4356" width="5.85546875" style="157" customWidth="1"/>
    <col min="4357" max="4358" width="8.42578125" style="157" customWidth="1"/>
    <col min="4359" max="4359" width="5.42578125" style="157" customWidth="1"/>
    <col min="4360" max="4360" width="8.42578125" style="157" customWidth="1"/>
    <col min="4361" max="4361" width="9.5703125" style="157" customWidth="1"/>
    <col min="4362" max="4362" width="7.42578125" style="157" customWidth="1"/>
    <col min="4363" max="4363" width="7.85546875" style="157" customWidth="1"/>
    <col min="4364" max="4364" width="9.140625" style="157"/>
    <col min="4365" max="4365" width="9.5703125" style="157" customWidth="1"/>
    <col min="4366" max="4366" width="6" style="157" customWidth="1"/>
    <col min="4367" max="4367" width="4.85546875" style="157" customWidth="1"/>
    <col min="4368" max="4368" width="8" style="157" customWidth="1"/>
    <col min="4369" max="4369" width="6.7109375" style="157" customWidth="1"/>
    <col min="4370" max="4370" width="6.42578125" style="157" customWidth="1"/>
    <col min="4371" max="4371" width="8.85546875" style="157" customWidth="1"/>
    <col min="4372" max="4372" width="9.140625" style="157"/>
    <col min="4373" max="4373" width="7.85546875" style="157" customWidth="1"/>
    <col min="4374" max="4608" width="9.140625" style="157"/>
    <col min="4609" max="4609" width="18.140625" style="157" customWidth="1"/>
    <col min="4610" max="4610" width="12.5703125" style="157" customWidth="1"/>
    <col min="4611" max="4611" width="8.42578125" style="157" customWidth="1"/>
    <col min="4612" max="4612" width="5.85546875" style="157" customWidth="1"/>
    <col min="4613" max="4614" width="8.42578125" style="157" customWidth="1"/>
    <col min="4615" max="4615" width="5.42578125" style="157" customWidth="1"/>
    <col min="4616" max="4616" width="8.42578125" style="157" customWidth="1"/>
    <col min="4617" max="4617" width="9.5703125" style="157" customWidth="1"/>
    <col min="4618" max="4618" width="7.42578125" style="157" customWidth="1"/>
    <col min="4619" max="4619" width="7.85546875" style="157" customWidth="1"/>
    <col min="4620" max="4620" width="9.140625" style="157"/>
    <col min="4621" max="4621" width="9.5703125" style="157" customWidth="1"/>
    <col min="4622" max="4622" width="6" style="157" customWidth="1"/>
    <col min="4623" max="4623" width="4.85546875" style="157" customWidth="1"/>
    <col min="4624" max="4624" width="8" style="157" customWidth="1"/>
    <col min="4625" max="4625" width="6.7109375" style="157" customWidth="1"/>
    <col min="4626" max="4626" width="6.42578125" style="157" customWidth="1"/>
    <col min="4627" max="4627" width="8.85546875" style="157" customWidth="1"/>
    <col min="4628" max="4628" width="9.140625" style="157"/>
    <col min="4629" max="4629" width="7.85546875" style="157" customWidth="1"/>
    <col min="4630" max="4864" width="9.140625" style="157"/>
    <col min="4865" max="4865" width="18.140625" style="157" customWidth="1"/>
    <col min="4866" max="4866" width="12.5703125" style="157" customWidth="1"/>
    <col min="4867" max="4867" width="8.42578125" style="157" customWidth="1"/>
    <col min="4868" max="4868" width="5.85546875" style="157" customWidth="1"/>
    <col min="4869" max="4870" width="8.42578125" style="157" customWidth="1"/>
    <col min="4871" max="4871" width="5.42578125" style="157" customWidth="1"/>
    <col min="4872" max="4872" width="8.42578125" style="157" customWidth="1"/>
    <col min="4873" max="4873" width="9.5703125" style="157" customWidth="1"/>
    <col min="4874" max="4874" width="7.42578125" style="157" customWidth="1"/>
    <col min="4875" max="4875" width="7.85546875" style="157" customWidth="1"/>
    <col min="4876" max="4876" width="9.140625" style="157"/>
    <col min="4877" max="4877" width="9.5703125" style="157" customWidth="1"/>
    <col min="4878" max="4878" width="6" style="157" customWidth="1"/>
    <col min="4879" max="4879" width="4.85546875" style="157" customWidth="1"/>
    <col min="4880" max="4880" width="8" style="157" customWidth="1"/>
    <col min="4881" max="4881" width="6.7109375" style="157" customWidth="1"/>
    <col min="4882" max="4882" width="6.42578125" style="157" customWidth="1"/>
    <col min="4883" max="4883" width="8.85546875" style="157" customWidth="1"/>
    <col min="4884" max="4884" width="9.140625" style="157"/>
    <col min="4885" max="4885" width="7.85546875" style="157" customWidth="1"/>
    <col min="4886" max="5120" width="9.140625" style="157"/>
    <col min="5121" max="5121" width="18.140625" style="157" customWidth="1"/>
    <col min="5122" max="5122" width="12.5703125" style="157" customWidth="1"/>
    <col min="5123" max="5123" width="8.42578125" style="157" customWidth="1"/>
    <col min="5124" max="5124" width="5.85546875" style="157" customWidth="1"/>
    <col min="5125" max="5126" width="8.42578125" style="157" customWidth="1"/>
    <col min="5127" max="5127" width="5.42578125" style="157" customWidth="1"/>
    <col min="5128" max="5128" width="8.42578125" style="157" customWidth="1"/>
    <col min="5129" max="5129" width="9.5703125" style="157" customWidth="1"/>
    <col min="5130" max="5130" width="7.42578125" style="157" customWidth="1"/>
    <col min="5131" max="5131" width="7.85546875" style="157" customWidth="1"/>
    <col min="5132" max="5132" width="9.140625" style="157"/>
    <col min="5133" max="5133" width="9.5703125" style="157" customWidth="1"/>
    <col min="5134" max="5134" width="6" style="157" customWidth="1"/>
    <col min="5135" max="5135" width="4.85546875" style="157" customWidth="1"/>
    <col min="5136" max="5136" width="8" style="157" customWidth="1"/>
    <col min="5137" max="5137" width="6.7109375" style="157" customWidth="1"/>
    <col min="5138" max="5138" width="6.42578125" style="157" customWidth="1"/>
    <col min="5139" max="5139" width="8.85546875" style="157" customWidth="1"/>
    <col min="5140" max="5140" width="9.140625" style="157"/>
    <col min="5141" max="5141" width="7.85546875" style="157" customWidth="1"/>
    <col min="5142" max="5376" width="9.140625" style="157"/>
    <col min="5377" max="5377" width="18.140625" style="157" customWidth="1"/>
    <col min="5378" max="5378" width="12.5703125" style="157" customWidth="1"/>
    <col min="5379" max="5379" width="8.42578125" style="157" customWidth="1"/>
    <col min="5380" max="5380" width="5.85546875" style="157" customWidth="1"/>
    <col min="5381" max="5382" width="8.42578125" style="157" customWidth="1"/>
    <col min="5383" max="5383" width="5.42578125" style="157" customWidth="1"/>
    <col min="5384" max="5384" width="8.42578125" style="157" customWidth="1"/>
    <col min="5385" max="5385" width="9.5703125" style="157" customWidth="1"/>
    <col min="5386" max="5386" width="7.42578125" style="157" customWidth="1"/>
    <col min="5387" max="5387" width="7.85546875" style="157" customWidth="1"/>
    <col min="5388" max="5388" width="9.140625" style="157"/>
    <col min="5389" max="5389" width="9.5703125" style="157" customWidth="1"/>
    <col min="5390" max="5390" width="6" style="157" customWidth="1"/>
    <col min="5391" max="5391" width="4.85546875" style="157" customWidth="1"/>
    <col min="5392" max="5392" width="8" style="157" customWidth="1"/>
    <col min="5393" max="5393" width="6.7109375" style="157" customWidth="1"/>
    <col min="5394" max="5394" width="6.42578125" style="157" customWidth="1"/>
    <col min="5395" max="5395" width="8.85546875" style="157" customWidth="1"/>
    <col min="5396" max="5396" width="9.140625" style="157"/>
    <col min="5397" max="5397" width="7.85546875" style="157" customWidth="1"/>
    <col min="5398" max="5632" width="9.140625" style="157"/>
    <col min="5633" max="5633" width="18.140625" style="157" customWidth="1"/>
    <col min="5634" max="5634" width="12.5703125" style="157" customWidth="1"/>
    <col min="5635" max="5635" width="8.42578125" style="157" customWidth="1"/>
    <col min="5636" max="5636" width="5.85546875" style="157" customWidth="1"/>
    <col min="5637" max="5638" width="8.42578125" style="157" customWidth="1"/>
    <col min="5639" max="5639" width="5.42578125" style="157" customWidth="1"/>
    <col min="5640" max="5640" width="8.42578125" style="157" customWidth="1"/>
    <col min="5641" max="5641" width="9.5703125" style="157" customWidth="1"/>
    <col min="5642" max="5642" width="7.42578125" style="157" customWidth="1"/>
    <col min="5643" max="5643" width="7.85546875" style="157" customWidth="1"/>
    <col min="5644" max="5644" width="9.140625" style="157"/>
    <col min="5645" max="5645" width="9.5703125" style="157" customWidth="1"/>
    <col min="5646" max="5646" width="6" style="157" customWidth="1"/>
    <col min="5647" max="5647" width="4.85546875" style="157" customWidth="1"/>
    <col min="5648" max="5648" width="8" style="157" customWidth="1"/>
    <col min="5649" max="5649" width="6.7109375" style="157" customWidth="1"/>
    <col min="5650" max="5650" width="6.42578125" style="157" customWidth="1"/>
    <col min="5651" max="5651" width="8.85546875" style="157" customWidth="1"/>
    <col min="5652" max="5652" width="9.140625" style="157"/>
    <col min="5653" max="5653" width="7.85546875" style="157" customWidth="1"/>
    <col min="5654" max="5888" width="9.140625" style="157"/>
    <col min="5889" max="5889" width="18.140625" style="157" customWidth="1"/>
    <col min="5890" max="5890" width="12.5703125" style="157" customWidth="1"/>
    <col min="5891" max="5891" width="8.42578125" style="157" customWidth="1"/>
    <col min="5892" max="5892" width="5.85546875" style="157" customWidth="1"/>
    <col min="5893" max="5894" width="8.42578125" style="157" customWidth="1"/>
    <col min="5895" max="5895" width="5.42578125" style="157" customWidth="1"/>
    <col min="5896" max="5896" width="8.42578125" style="157" customWidth="1"/>
    <col min="5897" max="5897" width="9.5703125" style="157" customWidth="1"/>
    <col min="5898" max="5898" width="7.42578125" style="157" customWidth="1"/>
    <col min="5899" max="5899" width="7.85546875" style="157" customWidth="1"/>
    <col min="5900" max="5900" width="9.140625" style="157"/>
    <col min="5901" max="5901" width="9.5703125" style="157" customWidth="1"/>
    <col min="5902" max="5902" width="6" style="157" customWidth="1"/>
    <col min="5903" max="5903" width="4.85546875" style="157" customWidth="1"/>
    <col min="5904" max="5904" width="8" style="157" customWidth="1"/>
    <col min="5905" max="5905" width="6.7109375" style="157" customWidth="1"/>
    <col min="5906" max="5906" width="6.42578125" style="157" customWidth="1"/>
    <col min="5907" max="5907" width="8.85546875" style="157" customWidth="1"/>
    <col min="5908" max="5908" width="9.140625" style="157"/>
    <col min="5909" max="5909" width="7.85546875" style="157" customWidth="1"/>
    <col min="5910" max="6144" width="9.140625" style="157"/>
    <col min="6145" max="6145" width="18.140625" style="157" customWidth="1"/>
    <col min="6146" max="6146" width="12.5703125" style="157" customWidth="1"/>
    <col min="6147" max="6147" width="8.42578125" style="157" customWidth="1"/>
    <col min="6148" max="6148" width="5.85546875" style="157" customWidth="1"/>
    <col min="6149" max="6150" width="8.42578125" style="157" customWidth="1"/>
    <col min="6151" max="6151" width="5.42578125" style="157" customWidth="1"/>
    <col min="6152" max="6152" width="8.42578125" style="157" customWidth="1"/>
    <col min="6153" max="6153" width="9.5703125" style="157" customWidth="1"/>
    <col min="6154" max="6154" width="7.42578125" style="157" customWidth="1"/>
    <col min="6155" max="6155" width="7.85546875" style="157" customWidth="1"/>
    <col min="6156" max="6156" width="9.140625" style="157"/>
    <col min="6157" max="6157" width="9.5703125" style="157" customWidth="1"/>
    <col min="6158" max="6158" width="6" style="157" customWidth="1"/>
    <col min="6159" max="6159" width="4.85546875" style="157" customWidth="1"/>
    <col min="6160" max="6160" width="8" style="157" customWidth="1"/>
    <col min="6161" max="6161" width="6.7109375" style="157" customWidth="1"/>
    <col min="6162" max="6162" width="6.42578125" style="157" customWidth="1"/>
    <col min="6163" max="6163" width="8.85546875" style="157" customWidth="1"/>
    <col min="6164" max="6164" width="9.140625" style="157"/>
    <col min="6165" max="6165" width="7.85546875" style="157" customWidth="1"/>
    <col min="6166" max="6400" width="9.140625" style="157"/>
    <col min="6401" max="6401" width="18.140625" style="157" customWidth="1"/>
    <col min="6402" max="6402" width="12.5703125" style="157" customWidth="1"/>
    <col min="6403" max="6403" width="8.42578125" style="157" customWidth="1"/>
    <col min="6404" max="6404" width="5.85546875" style="157" customWidth="1"/>
    <col min="6405" max="6406" width="8.42578125" style="157" customWidth="1"/>
    <col min="6407" max="6407" width="5.42578125" style="157" customWidth="1"/>
    <col min="6408" max="6408" width="8.42578125" style="157" customWidth="1"/>
    <col min="6409" max="6409" width="9.5703125" style="157" customWidth="1"/>
    <col min="6410" max="6410" width="7.42578125" style="157" customWidth="1"/>
    <col min="6411" max="6411" width="7.85546875" style="157" customWidth="1"/>
    <col min="6412" max="6412" width="9.140625" style="157"/>
    <col min="6413" max="6413" width="9.5703125" style="157" customWidth="1"/>
    <col min="6414" max="6414" width="6" style="157" customWidth="1"/>
    <col min="6415" max="6415" width="4.85546875" style="157" customWidth="1"/>
    <col min="6416" max="6416" width="8" style="157" customWidth="1"/>
    <col min="6417" max="6417" width="6.7109375" style="157" customWidth="1"/>
    <col min="6418" max="6418" width="6.42578125" style="157" customWidth="1"/>
    <col min="6419" max="6419" width="8.85546875" style="157" customWidth="1"/>
    <col min="6420" max="6420" width="9.140625" style="157"/>
    <col min="6421" max="6421" width="7.85546875" style="157" customWidth="1"/>
    <col min="6422" max="6656" width="9.140625" style="157"/>
    <col min="6657" max="6657" width="18.140625" style="157" customWidth="1"/>
    <col min="6658" max="6658" width="12.5703125" style="157" customWidth="1"/>
    <col min="6659" max="6659" width="8.42578125" style="157" customWidth="1"/>
    <col min="6660" max="6660" width="5.85546875" style="157" customWidth="1"/>
    <col min="6661" max="6662" width="8.42578125" style="157" customWidth="1"/>
    <col min="6663" max="6663" width="5.42578125" style="157" customWidth="1"/>
    <col min="6664" max="6664" width="8.42578125" style="157" customWidth="1"/>
    <col min="6665" max="6665" width="9.5703125" style="157" customWidth="1"/>
    <col min="6666" max="6666" width="7.42578125" style="157" customWidth="1"/>
    <col min="6667" max="6667" width="7.85546875" style="157" customWidth="1"/>
    <col min="6668" max="6668" width="9.140625" style="157"/>
    <col min="6669" max="6669" width="9.5703125" style="157" customWidth="1"/>
    <col min="6670" max="6670" width="6" style="157" customWidth="1"/>
    <col min="6671" max="6671" width="4.85546875" style="157" customWidth="1"/>
    <col min="6672" max="6672" width="8" style="157" customWidth="1"/>
    <col min="6673" max="6673" width="6.7109375" style="157" customWidth="1"/>
    <col min="6674" max="6674" width="6.42578125" style="157" customWidth="1"/>
    <col min="6675" max="6675" width="8.85546875" style="157" customWidth="1"/>
    <col min="6676" max="6676" width="9.140625" style="157"/>
    <col min="6677" max="6677" width="7.85546875" style="157" customWidth="1"/>
    <col min="6678" max="6912" width="9.140625" style="157"/>
    <col min="6913" max="6913" width="18.140625" style="157" customWidth="1"/>
    <col min="6914" max="6914" width="12.5703125" style="157" customWidth="1"/>
    <col min="6915" max="6915" width="8.42578125" style="157" customWidth="1"/>
    <col min="6916" max="6916" width="5.85546875" style="157" customWidth="1"/>
    <col min="6917" max="6918" width="8.42578125" style="157" customWidth="1"/>
    <col min="6919" max="6919" width="5.42578125" style="157" customWidth="1"/>
    <col min="6920" max="6920" width="8.42578125" style="157" customWidth="1"/>
    <col min="6921" max="6921" width="9.5703125" style="157" customWidth="1"/>
    <col min="6922" max="6922" width="7.42578125" style="157" customWidth="1"/>
    <col min="6923" max="6923" width="7.85546875" style="157" customWidth="1"/>
    <col min="6924" max="6924" width="9.140625" style="157"/>
    <col min="6925" max="6925" width="9.5703125" style="157" customWidth="1"/>
    <col min="6926" max="6926" width="6" style="157" customWidth="1"/>
    <col min="6927" max="6927" width="4.85546875" style="157" customWidth="1"/>
    <col min="6928" max="6928" width="8" style="157" customWidth="1"/>
    <col min="6929" max="6929" width="6.7109375" style="157" customWidth="1"/>
    <col min="6930" max="6930" width="6.42578125" style="157" customWidth="1"/>
    <col min="6931" max="6931" width="8.85546875" style="157" customWidth="1"/>
    <col min="6932" max="6932" width="9.140625" style="157"/>
    <col min="6933" max="6933" width="7.85546875" style="157" customWidth="1"/>
    <col min="6934" max="7168" width="9.140625" style="157"/>
    <col min="7169" max="7169" width="18.140625" style="157" customWidth="1"/>
    <col min="7170" max="7170" width="12.5703125" style="157" customWidth="1"/>
    <col min="7171" max="7171" width="8.42578125" style="157" customWidth="1"/>
    <col min="7172" max="7172" width="5.85546875" style="157" customWidth="1"/>
    <col min="7173" max="7174" width="8.42578125" style="157" customWidth="1"/>
    <col min="7175" max="7175" width="5.42578125" style="157" customWidth="1"/>
    <col min="7176" max="7176" width="8.42578125" style="157" customWidth="1"/>
    <col min="7177" max="7177" width="9.5703125" style="157" customWidth="1"/>
    <col min="7178" max="7178" width="7.42578125" style="157" customWidth="1"/>
    <col min="7179" max="7179" width="7.85546875" style="157" customWidth="1"/>
    <col min="7180" max="7180" width="9.140625" style="157"/>
    <col min="7181" max="7181" width="9.5703125" style="157" customWidth="1"/>
    <col min="7182" max="7182" width="6" style="157" customWidth="1"/>
    <col min="7183" max="7183" width="4.85546875" style="157" customWidth="1"/>
    <col min="7184" max="7184" width="8" style="157" customWidth="1"/>
    <col min="7185" max="7185" width="6.7109375" style="157" customWidth="1"/>
    <col min="7186" max="7186" width="6.42578125" style="157" customWidth="1"/>
    <col min="7187" max="7187" width="8.85546875" style="157" customWidth="1"/>
    <col min="7188" max="7188" width="9.140625" style="157"/>
    <col min="7189" max="7189" width="7.85546875" style="157" customWidth="1"/>
    <col min="7190" max="7424" width="9.140625" style="157"/>
    <col min="7425" max="7425" width="18.140625" style="157" customWidth="1"/>
    <col min="7426" max="7426" width="12.5703125" style="157" customWidth="1"/>
    <col min="7427" max="7427" width="8.42578125" style="157" customWidth="1"/>
    <col min="7428" max="7428" width="5.85546875" style="157" customWidth="1"/>
    <col min="7429" max="7430" width="8.42578125" style="157" customWidth="1"/>
    <col min="7431" max="7431" width="5.42578125" style="157" customWidth="1"/>
    <col min="7432" max="7432" width="8.42578125" style="157" customWidth="1"/>
    <col min="7433" max="7433" width="9.5703125" style="157" customWidth="1"/>
    <col min="7434" max="7434" width="7.42578125" style="157" customWidth="1"/>
    <col min="7435" max="7435" width="7.85546875" style="157" customWidth="1"/>
    <col min="7436" max="7436" width="9.140625" style="157"/>
    <col min="7437" max="7437" width="9.5703125" style="157" customWidth="1"/>
    <col min="7438" max="7438" width="6" style="157" customWidth="1"/>
    <col min="7439" max="7439" width="4.85546875" style="157" customWidth="1"/>
    <col min="7440" max="7440" width="8" style="157" customWidth="1"/>
    <col min="7441" max="7441" width="6.7109375" style="157" customWidth="1"/>
    <col min="7442" max="7442" width="6.42578125" style="157" customWidth="1"/>
    <col min="7443" max="7443" width="8.85546875" style="157" customWidth="1"/>
    <col min="7444" max="7444" width="9.140625" style="157"/>
    <col min="7445" max="7445" width="7.85546875" style="157" customWidth="1"/>
    <col min="7446" max="7680" width="9.140625" style="157"/>
    <col min="7681" max="7681" width="18.140625" style="157" customWidth="1"/>
    <col min="7682" max="7682" width="12.5703125" style="157" customWidth="1"/>
    <col min="7683" max="7683" width="8.42578125" style="157" customWidth="1"/>
    <col min="7684" max="7684" width="5.85546875" style="157" customWidth="1"/>
    <col min="7685" max="7686" width="8.42578125" style="157" customWidth="1"/>
    <col min="7687" max="7687" width="5.42578125" style="157" customWidth="1"/>
    <col min="7688" max="7688" width="8.42578125" style="157" customWidth="1"/>
    <col min="7689" max="7689" width="9.5703125" style="157" customWidth="1"/>
    <col min="7690" max="7690" width="7.42578125" style="157" customWidth="1"/>
    <col min="7691" max="7691" width="7.85546875" style="157" customWidth="1"/>
    <col min="7692" max="7692" width="9.140625" style="157"/>
    <col min="7693" max="7693" width="9.5703125" style="157" customWidth="1"/>
    <col min="7694" max="7694" width="6" style="157" customWidth="1"/>
    <col min="7695" max="7695" width="4.85546875" style="157" customWidth="1"/>
    <col min="7696" max="7696" width="8" style="157" customWidth="1"/>
    <col min="7697" max="7697" width="6.7109375" style="157" customWidth="1"/>
    <col min="7698" max="7698" width="6.42578125" style="157" customWidth="1"/>
    <col min="7699" max="7699" width="8.85546875" style="157" customWidth="1"/>
    <col min="7700" max="7700" width="9.140625" style="157"/>
    <col min="7701" max="7701" width="7.85546875" style="157" customWidth="1"/>
    <col min="7702" max="7936" width="9.140625" style="157"/>
    <col min="7937" max="7937" width="18.140625" style="157" customWidth="1"/>
    <col min="7938" max="7938" width="12.5703125" style="157" customWidth="1"/>
    <col min="7939" max="7939" width="8.42578125" style="157" customWidth="1"/>
    <col min="7940" max="7940" width="5.85546875" style="157" customWidth="1"/>
    <col min="7941" max="7942" width="8.42578125" style="157" customWidth="1"/>
    <col min="7943" max="7943" width="5.42578125" style="157" customWidth="1"/>
    <col min="7944" max="7944" width="8.42578125" style="157" customWidth="1"/>
    <col min="7945" max="7945" width="9.5703125" style="157" customWidth="1"/>
    <col min="7946" max="7946" width="7.42578125" style="157" customWidth="1"/>
    <col min="7947" max="7947" width="7.85546875" style="157" customWidth="1"/>
    <col min="7948" max="7948" width="9.140625" style="157"/>
    <col min="7949" max="7949" width="9.5703125" style="157" customWidth="1"/>
    <col min="7950" max="7950" width="6" style="157" customWidth="1"/>
    <col min="7951" max="7951" width="4.85546875" style="157" customWidth="1"/>
    <col min="7952" max="7952" width="8" style="157" customWidth="1"/>
    <col min="7953" max="7953" width="6.7109375" style="157" customWidth="1"/>
    <col min="7954" max="7954" width="6.42578125" style="157" customWidth="1"/>
    <col min="7955" max="7955" width="8.85546875" style="157" customWidth="1"/>
    <col min="7956" max="7956" width="9.140625" style="157"/>
    <col min="7957" max="7957" width="7.85546875" style="157" customWidth="1"/>
    <col min="7958" max="8192" width="9.140625" style="157"/>
    <col min="8193" max="8193" width="18.140625" style="157" customWidth="1"/>
    <col min="8194" max="8194" width="12.5703125" style="157" customWidth="1"/>
    <col min="8195" max="8195" width="8.42578125" style="157" customWidth="1"/>
    <col min="8196" max="8196" width="5.85546875" style="157" customWidth="1"/>
    <col min="8197" max="8198" width="8.42578125" style="157" customWidth="1"/>
    <col min="8199" max="8199" width="5.42578125" style="157" customWidth="1"/>
    <col min="8200" max="8200" width="8.42578125" style="157" customWidth="1"/>
    <col min="8201" max="8201" width="9.5703125" style="157" customWidth="1"/>
    <col min="8202" max="8202" width="7.42578125" style="157" customWidth="1"/>
    <col min="8203" max="8203" width="7.85546875" style="157" customWidth="1"/>
    <col min="8204" max="8204" width="9.140625" style="157"/>
    <col min="8205" max="8205" width="9.5703125" style="157" customWidth="1"/>
    <col min="8206" max="8206" width="6" style="157" customWidth="1"/>
    <col min="8207" max="8207" width="4.85546875" style="157" customWidth="1"/>
    <col min="8208" max="8208" width="8" style="157" customWidth="1"/>
    <col min="8209" max="8209" width="6.7109375" style="157" customWidth="1"/>
    <col min="8210" max="8210" width="6.42578125" style="157" customWidth="1"/>
    <col min="8211" max="8211" width="8.85546875" style="157" customWidth="1"/>
    <col min="8212" max="8212" width="9.140625" style="157"/>
    <col min="8213" max="8213" width="7.85546875" style="157" customWidth="1"/>
    <col min="8214" max="8448" width="9.140625" style="157"/>
    <col min="8449" max="8449" width="18.140625" style="157" customWidth="1"/>
    <col min="8450" max="8450" width="12.5703125" style="157" customWidth="1"/>
    <col min="8451" max="8451" width="8.42578125" style="157" customWidth="1"/>
    <col min="8452" max="8452" width="5.85546875" style="157" customWidth="1"/>
    <col min="8453" max="8454" width="8.42578125" style="157" customWidth="1"/>
    <col min="8455" max="8455" width="5.42578125" style="157" customWidth="1"/>
    <col min="8456" max="8456" width="8.42578125" style="157" customWidth="1"/>
    <col min="8457" max="8457" width="9.5703125" style="157" customWidth="1"/>
    <col min="8458" max="8458" width="7.42578125" style="157" customWidth="1"/>
    <col min="8459" max="8459" width="7.85546875" style="157" customWidth="1"/>
    <col min="8460" max="8460" width="9.140625" style="157"/>
    <col min="8461" max="8461" width="9.5703125" style="157" customWidth="1"/>
    <col min="8462" max="8462" width="6" style="157" customWidth="1"/>
    <col min="8463" max="8463" width="4.85546875" style="157" customWidth="1"/>
    <col min="8464" max="8464" width="8" style="157" customWidth="1"/>
    <col min="8465" max="8465" width="6.7109375" style="157" customWidth="1"/>
    <col min="8466" max="8466" width="6.42578125" style="157" customWidth="1"/>
    <col min="8467" max="8467" width="8.85546875" style="157" customWidth="1"/>
    <col min="8468" max="8468" width="9.140625" style="157"/>
    <col min="8469" max="8469" width="7.85546875" style="157" customWidth="1"/>
    <col min="8470" max="8704" width="9.140625" style="157"/>
    <col min="8705" max="8705" width="18.140625" style="157" customWidth="1"/>
    <col min="8706" max="8706" width="12.5703125" style="157" customWidth="1"/>
    <col min="8707" max="8707" width="8.42578125" style="157" customWidth="1"/>
    <col min="8708" max="8708" width="5.85546875" style="157" customWidth="1"/>
    <col min="8709" max="8710" width="8.42578125" style="157" customWidth="1"/>
    <col min="8711" max="8711" width="5.42578125" style="157" customWidth="1"/>
    <col min="8712" max="8712" width="8.42578125" style="157" customWidth="1"/>
    <col min="8713" max="8713" width="9.5703125" style="157" customWidth="1"/>
    <col min="8714" max="8714" width="7.42578125" style="157" customWidth="1"/>
    <col min="8715" max="8715" width="7.85546875" style="157" customWidth="1"/>
    <col min="8716" max="8716" width="9.140625" style="157"/>
    <col min="8717" max="8717" width="9.5703125" style="157" customWidth="1"/>
    <col min="8718" max="8718" width="6" style="157" customWidth="1"/>
    <col min="8719" max="8719" width="4.85546875" style="157" customWidth="1"/>
    <col min="8720" max="8720" width="8" style="157" customWidth="1"/>
    <col min="8721" max="8721" width="6.7109375" style="157" customWidth="1"/>
    <col min="8722" max="8722" width="6.42578125" style="157" customWidth="1"/>
    <col min="8723" max="8723" width="8.85546875" style="157" customWidth="1"/>
    <col min="8724" max="8724" width="9.140625" style="157"/>
    <col min="8725" max="8725" width="7.85546875" style="157" customWidth="1"/>
    <col min="8726" max="8960" width="9.140625" style="157"/>
    <col min="8961" max="8961" width="18.140625" style="157" customWidth="1"/>
    <col min="8962" max="8962" width="12.5703125" style="157" customWidth="1"/>
    <col min="8963" max="8963" width="8.42578125" style="157" customWidth="1"/>
    <col min="8964" max="8964" width="5.85546875" style="157" customWidth="1"/>
    <col min="8965" max="8966" width="8.42578125" style="157" customWidth="1"/>
    <col min="8967" max="8967" width="5.42578125" style="157" customWidth="1"/>
    <col min="8968" max="8968" width="8.42578125" style="157" customWidth="1"/>
    <col min="8969" max="8969" width="9.5703125" style="157" customWidth="1"/>
    <col min="8970" max="8970" width="7.42578125" style="157" customWidth="1"/>
    <col min="8971" max="8971" width="7.85546875" style="157" customWidth="1"/>
    <col min="8972" max="8972" width="9.140625" style="157"/>
    <col min="8973" max="8973" width="9.5703125" style="157" customWidth="1"/>
    <col min="8974" max="8974" width="6" style="157" customWidth="1"/>
    <col min="8975" max="8975" width="4.85546875" style="157" customWidth="1"/>
    <col min="8976" max="8976" width="8" style="157" customWidth="1"/>
    <col min="8977" max="8977" width="6.7109375" style="157" customWidth="1"/>
    <col min="8978" max="8978" width="6.42578125" style="157" customWidth="1"/>
    <col min="8979" max="8979" width="8.85546875" style="157" customWidth="1"/>
    <col min="8980" max="8980" width="9.140625" style="157"/>
    <col min="8981" max="8981" width="7.85546875" style="157" customWidth="1"/>
    <col min="8982" max="9216" width="9.140625" style="157"/>
    <col min="9217" max="9217" width="18.140625" style="157" customWidth="1"/>
    <col min="9218" max="9218" width="12.5703125" style="157" customWidth="1"/>
    <col min="9219" max="9219" width="8.42578125" style="157" customWidth="1"/>
    <col min="9220" max="9220" width="5.85546875" style="157" customWidth="1"/>
    <col min="9221" max="9222" width="8.42578125" style="157" customWidth="1"/>
    <col min="9223" max="9223" width="5.42578125" style="157" customWidth="1"/>
    <col min="9224" max="9224" width="8.42578125" style="157" customWidth="1"/>
    <col min="9225" max="9225" width="9.5703125" style="157" customWidth="1"/>
    <col min="9226" max="9226" width="7.42578125" style="157" customWidth="1"/>
    <col min="9227" max="9227" width="7.85546875" style="157" customWidth="1"/>
    <col min="9228" max="9228" width="9.140625" style="157"/>
    <col min="9229" max="9229" width="9.5703125" style="157" customWidth="1"/>
    <col min="9230" max="9230" width="6" style="157" customWidth="1"/>
    <col min="9231" max="9231" width="4.85546875" style="157" customWidth="1"/>
    <col min="9232" max="9232" width="8" style="157" customWidth="1"/>
    <col min="9233" max="9233" width="6.7109375" style="157" customWidth="1"/>
    <col min="9234" max="9234" width="6.42578125" style="157" customWidth="1"/>
    <col min="9235" max="9235" width="8.85546875" style="157" customWidth="1"/>
    <col min="9236" max="9236" width="9.140625" style="157"/>
    <col min="9237" max="9237" width="7.85546875" style="157" customWidth="1"/>
    <col min="9238" max="9472" width="9.140625" style="157"/>
    <col min="9473" max="9473" width="18.140625" style="157" customWidth="1"/>
    <col min="9474" max="9474" width="12.5703125" style="157" customWidth="1"/>
    <col min="9475" max="9475" width="8.42578125" style="157" customWidth="1"/>
    <col min="9476" max="9476" width="5.85546875" style="157" customWidth="1"/>
    <col min="9477" max="9478" width="8.42578125" style="157" customWidth="1"/>
    <col min="9479" max="9479" width="5.42578125" style="157" customWidth="1"/>
    <col min="9480" max="9480" width="8.42578125" style="157" customWidth="1"/>
    <col min="9481" max="9481" width="9.5703125" style="157" customWidth="1"/>
    <col min="9482" max="9482" width="7.42578125" style="157" customWidth="1"/>
    <col min="9483" max="9483" width="7.85546875" style="157" customWidth="1"/>
    <col min="9484" max="9484" width="9.140625" style="157"/>
    <col min="9485" max="9485" width="9.5703125" style="157" customWidth="1"/>
    <col min="9486" max="9486" width="6" style="157" customWidth="1"/>
    <col min="9487" max="9487" width="4.85546875" style="157" customWidth="1"/>
    <col min="9488" max="9488" width="8" style="157" customWidth="1"/>
    <col min="9489" max="9489" width="6.7109375" style="157" customWidth="1"/>
    <col min="9490" max="9490" width="6.42578125" style="157" customWidth="1"/>
    <col min="9491" max="9491" width="8.85546875" style="157" customWidth="1"/>
    <col min="9492" max="9492" width="9.140625" style="157"/>
    <col min="9493" max="9493" width="7.85546875" style="157" customWidth="1"/>
    <col min="9494" max="9728" width="9.140625" style="157"/>
    <col min="9729" max="9729" width="18.140625" style="157" customWidth="1"/>
    <col min="9730" max="9730" width="12.5703125" style="157" customWidth="1"/>
    <col min="9731" max="9731" width="8.42578125" style="157" customWidth="1"/>
    <col min="9732" max="9732" width="5.85546875" style="157" customWidth="1"/>
    <col min="9733" max="9734" width="8.42578125" style="157" customWidth="1"/>
    <col min="9735" max="9735" width="5.42578125" style="157" customWidth="1"/>
    <col min="9736" max="9736" width="8.42578125" style="157" customWidth="1"/>
    <col min="9737" max="9737" width="9.5703125" style="157" customWidth="1"/>
    <col min="9738" max="9738" width="7.42578125" style="157" customWidth="1"/>
    <col min="9739" max="9739" width="7.85546875" style="157" customWidth="1"/>
    <col min="9740" max="9740" width="9.140625" style="157"/>
    <col min="9741" max="9741" width="9.5703125" style="157" customWidth="1"/>
    <col min="9742" max="9742" width="6" style="157" customWidth="1"/>
    <col min="9743" max="9743" width="4.85546875" style="157" customWidth="1"/>
    <col min="9744" max="9744" width="8" style="157" customWidth="1"/>
    <col min="9745" max="9745" width="6.7109375" style="157" customWidth="1"/>
    <col min="9746" max="9746" width="6.42578125" style="157" customWidth="1"/>
    <col min="9747" max="9747" width="8.85546875" style="157" customWidth="1"/>
    <col min="9748" max="9748" width="9.140625" style="157"/>
    <col min="9749" max="9749" width="7.85546875" style="157" customWidth="1"/>
    <col min="9750" max="9984" width="9.140625" style="157"/>
    <col min="9985" max="9985" width="18.140625" style="157" customWidth="1"/>
    <col min="9986" max="9986" width="12.5703125" style="157" customWidth="1"/>
    <col min="9987" max="9987" width="8.42578125" style="157" customWidth="1"/>
    <col min="9988" max="9988" width="5.85546875" style="157" customWidth="1"/>
    <col min="9989" max="9990" width="8.42578125" style="157" customWidth="1"/>
    <col min="9991" max="9991" width="5.42578125" style="157" customWidth="1"/>
    <col min="9992" max="9992" width="8.42578125" style="157" customWidth="1"/>
    <col min="9993" max="9993" width="9.5703125" style="157" customWidth="1"/>
    <col min="9994" max="9994" width="7.42578125" style="157" customWidth="1"/>
    <col min="9995" max="9995" width="7.85546875" style="157" customWidth="1"/>
    <col min="9996" max="9996" width="9.140625" style="157"/>
    <col min="9997" max="9997" width="9.5703125" style="157" customWidth="1"/>
    <col min="9998" max="9998" width="6" style="157" customWidth="1"/>
    <col min="9999" max="9999" width="4.85546875" style="157" customWidth="1"/>
    <col min="10000" max="10000" width="8" style="157" customWidth="1"/>
    <col min="10001" max="10001" width="6.7109375" style="157" customWidth="1"/>
    <col min="10002" max="10002" width="6.42578125" style="157" customWidth="1"/>
    <col min="10003" max="10003" width="8.85546875" style="157" customWidth="1"/>
    <col min="10004" max="10004" width="9.140625" style="157"/>
    <col min="10005" max="10005" width="7.85546875" style="157" customWidth="1"/>
    <col min="10006" max="10240" width="9.140625" style="157"/>
    <col min="10241" max="10241" width="18.140625" style="157" customWidth="1"/>
    <col min="10242" max="10242" width="12.5703125" style="157" customWidth="1"/>
    <col min="10243" max="10243" width="8.42578125" style="157" customWidth="1"/>
    <col min="10244" max="10244" width="5.85546875" style="157" customWidth="1"/>
    <col min="10245" max="10246" width="8.42578125" style="157" customWidth="1"/>
    <col min="10247" max="10247" width="5.42578125" style="157" customWidth="1"/>
    <col min="10248" max="10248" width="8.42578125" style="157" customWidth="1"/>
    <col min="10249" max="10249" width="9.5703125" style="157" customWidth="1"/>
    <col min="10250" max="10250" width="7.42578125" style="157" customWidth="1"/>
    <col min="10251" max="10251" width="7.85546875" style="157" customWidth="1"/>
    <col min="10252" max="10252" width="9.140625" style="157"/>
    <col min="10253" max="10253" width="9.5703125" style="157" customWidth="1"/>
    <col min="10254" max="10254" width="6" style="157" customWidth="1"/>
    <col min="10255" max="10255" width="4.85546875" style="157" customWidth="1"/>
    <col min="10256" max="10256" width="8" style="157" customWidth="1"/>
    <col min="10257" max="10257" width="6.7109375" style="157" customWidth="1"/>
    <col min="10258" max="10258" width="6.42578125" style="157" customWidth="1"/>
    <col min="10259" max="10259" width="8.85546875" style="157" customWidth="1"/>
    <col min="10260" max="10260" width="9.140625" style="157"/>
    <col min="10261" max="10261" width="7.85546875" style="157" customWidth="1"/>
    <col min="10262" max="10496" width="9.140625" style="157"/>
    <col min="10497" max="10497" width="18.140625" style="157" customWidth="1"/>
    <col min="10498" max="10498" width="12.5703125" style="157" customWidth="1"/>
    <col min="10499" max="10499" width="8.42578125" style="157" customWidth="1"/>
    <col min="10500" max="10500" width="5.85546875" style="157" customWidth="1"/>
    <col min="10501" max="10502" width="8.42578125" style="157" customWidth="1"/>
    <col min="10503" max="10503" width="5.42578125" style="157" customWidth="1"/>
    <col min="10504" max="10504" width="8.42578125" style="157" customWidth="1"/>
    <col min="10505" max="10505" width="9.5703125" style="157" customWidth="1"/>
    <col min="10506" max="10506" width="7.42578125" style="157" customWidth="1"/>
    <col min="10507" max="10507" width="7.85546875" style="157" customWidth="1"/>
    <col min="10508" max="10508" width="9.140625" style="157"/>
    <col min="10509" max="10509" width="9.5703125" style="157" customWidth="1"/>
    <col min="10510" max="10510" width="6" style="157" customWidth="1"/>
    <col min="10511" max="10511" width="4.85546875" style="157" customWidth="1"/>
    <col min="10512" max="10512" width="8" style="157" customWidth="1"/>
    <col min="10513" max="10513" width="6.7109375" style="157" customWidth="1"/>
    <col min="10514" max="10514" width="6.42578125" style="157" customWidth="1"/>
    <col min="10515" max="10515" width="8.85546875" style="157" customWidth="1"/>
    <col min="10516" max="10516" width="9.140625" style="157"/>
    <col min="10517" max="10517" width="7.85546875" style="157" customWidth="1"/>
    <col min="10518" max="10752" width="9.140625" style="157"/>
    <col min="10753" max="10753" width="18.140625" style="157" customWidth="1"/>
    <col min="10754" max="10754" width="12.5703125" style="157" customWidth="1"/>
    <col min="10755" max="10755" width="8.42578125" style="157" customWidth="1"/>
    <col min="10756" max="10756" width="5.85546875" style="157" customWidth="1"/>
    <col min="10757" max="10758" width="8.42578125" style="157" customWidth="1"/>
    <col min="10759" max="10759" width="5.42578125" style="157" customWidth="1"/>
    <col min="10760" max="10760" width="8.42578125" style="157" customWidth="1"/>
    <col min="10761" max="10761" width="9.5703125" style="157" customWidth="1"/>
    <col min="10762" max="10762" width="7.42578125" style="157" customWidth="1"/>
    <col min="10763" max="10763" width="7.85546875" style="157" customWidth="1"/>
    <col min="10764" max="10764" width="9.140625" style="157"/>
    <col min="10765" max="10765" width="9.5703125" style="157" customWidth="1"/>
    <col min="10766" max="10766" width="6" style="157" customWidth="1"/>
    <col min="10767" max="10767" width="4.85546875" style="157" customWidth="1"/>
    <col min="10768" max="10768" width="8" style="157" customWidth="1"/>
    <col min="10769" max="10769" width="6.7109375" style="157" customWidth="1"/>
    <col min="10770" max="10770" width="6.42578125" style="157" customWidth="1"/>
    <col min="10771" max="10771" width="8.85546875" style="157" customWidth="1"/>
    <col min="10772" max="10772" width="9.140625" style="157"/>
    <col min="10773" max="10773" width="7.85546875" style="157" customWidth="1"/>
    <col min="10774" max="11008" width="9.140625" style="157"/>
    <col min="11009" max="11009" width="18.140625" style="157" customWidth="1"/>
    <col min="11010" max="11010" width="12.5703125" style="157" customWidth="1"/>
    <col min="11011" max="11011" width="8.42578125" style="157" customWidth="1"/>
    <col min="11012" max="11012" width="5.85546875" style="157" customWidth="1"/>
    <col min="11013" max="11014" width="8.42578125" style="157" customWidth="1"/>
    <col min="11015" max="11015" width="5.42578125" style="157" customWidth="1"/>
    <col min="11016" max="11016" width="8.42578125" style="157" customWidth="1"/>
    <col min="11017" max="11017" width="9.5703125" style="157" customWidth="1"/>
    <col min="11018" max="11018" width="7.42578125" style="157" customWidth="1"/>
    <col min="11019" max="11019" width="7.85546875" style="157" customWidth="1"/>
    <col min="11020" max="11020" width="9.140625" style="157"/>
    <col min="11021" max="11021" width="9.5703125" style="157" customWidth="1"/>
    <col min="11022" max="11022" width="6" style="157" customWidth="1"/>
    <col min="11023" max="11023" width="4.85546875" style="157" customWidth="1"/>
    <col min="11024" max="11024" width="8" style="157" customWidth="1"/>
    <col min="11025" max="11025" width="6.7109375" style="157" customWidth="1"/>
    <col min="11026" max="11026" width="6.42578125" style="157" customWidth="1"/>
    <col min="11027" max="11027" width="8.85546875" style="157" customWidth="1"/>
    <col min="11028" max="11028" width="9.140625" style="157"/>
    <col min="11029" max="11029" width="7.85546875" style="157" customWidth="1"/>
    <col min="11030" max="11264" width="9.140625" style="157"/>
    <col min="11265" max="11265" width="18.140625" style="157" customWidth="1"/>
    <col min="11266" max="11266" width="12.5703125" style="157" customWidth="1"/>
    <col min="11267" max="11267" width="8.42578125" style="157" customWidth="1"/>
    <col min="11268" max="11268" width="5.85546875" style="157" customWidth="1"/>
    <col min="11269" max="11270" width="8.42578125" style="157" customWidth="1"/>
    <col min="11271" max="11271" width="5.42578125" style="157" customWidth="1"/>
    <col min="11272" max="11272" width="8.42578125" style="157" customWidth="1"/>
    <col min="11273" max="11273" width="9.5703125" style="157" customWidth="1"/>
    <col min="11274" max="11274" width="7.42578125" style="157" customWidth="1"/>
    <col min="11275" max="11275" width="7.85546875" style="157" customWidth="1"/>
    <col min="11276" max="11276" width="9.140625" style="157"/>
    <col min="11277" max="11277" width="9.5703125" style="157" customWidth="1"/>
    <col min="11278" max="11278" width="6" style="157" customWidth="1"/>
    <col min="11279" max="11279" width="4.85546875" style="157" customWidth="1"/>
    <col min="11280" max="11280" width="8" style="157" customWidth="1"/>
    <col min="11281" max="11281" width="6.7109375" style="157" customWidth="1"/>
    <col min="11282" max="11282" width="6.42578125" style="157" customWidth="1"/>
    <col min="11283" max="11283" width="8.85546875" style="157" customWidth="1"/>
    <col min="11284" max="11284" width="9.140625" style="157"/>
    <col min="11285" max="11285" width="7.85546875" style="157" customWidth="1"/>
    <col min="11286" max="11520" width="9.140625" style="157"/>
    <col min="11521" max="11521" width="18.140625" style="157" customWidth="1"/>
    <col min="11522" max="11522" width="12.5703125" style="157" customWidth="1"/>
    <col min="11523" max="11523" width="8.42578125" style="157" customWidth="1"/>
    <col min="11524" max="11524" width="5.85546875" style="157" customWidth="1"/>
    <col min="11525" max="11526" width="8.42578125" style="157" customWidth="1"/>
    <col min="11527" max="11527" width="5.42578125" style="157" customWidth="1"/>
    <col min="11528" max="11528" width="8.42578125" style="157" customWidth="1"/>
    <col min="11529" max="11529" width="9.5703125" style="157" customWidth="1"/>
    <col min="11530" max="11530" width="7.42578125" style="157" customWidth="1"/>
    <col min="11531" max="11531" width="7.85546875" style="157" customWidth="1"/>
    <col min="11532" max="11532" width="9.140625" style="157"/>
    <col min="11533" max="11533" width="9.5703125" style="157" customWidth="1"/>
    <col min="11534" max="11534" width="6" style="157" customWidth="1"/>
    <col min="11535" max="11535" width="4.85546875" style="157" customWidth="1"/>
    <col min="11536" max="11536" width="8" style="157" customWidth="1"/>
    <col min="11537" max="11537" width="6.7109375" style="157" customWidth="1"/>
    <col min="11538" max="11538" width="6.42578125" style="157" customWidth="1"/>
    <col min="11539" max="11539" width="8.85546875" style="157" customWidth="1"/>
    <col min="11540" max="11540" width="9.140625" style="157"/>
    <col min="11541" max="11541" width="7.85546875" style="157" customWidth="1"/>
    <col min="11542" max="11776" width="9.140625" style="157"/>
    <col min="11777" max="11777" width="18.140625" style="157" customWidth="1"/>
    <col min="11778" max="11778" width="12.5703125" style="157" customWidth="1"/>
    <col min="11779" max="11779" width="8.42578125" style="157" customWidth="1"/>
    <col min="11780" max="11780" width="5.85546875" style="157" customWidth="1"/>
    <col min="11781" max="11782" width="8.42578125" style="157" customWidth="1"/>
    <col min="11783" max="11783" width="5.42578125" style="157" customWidth="1"/>
    <col min="11784" max="11784" width="8.42578125" style="157" customWidth="1"/>
    <col min="11785" max="11785" width="9.5703125" style="157" customWidth="1"/>
    <col min="11786" max="11786" width="7.42578125" style="157" customWidth="1"/>
    <col min="11787" max="11787" width="7.85546875" style="157" customWidth="1"/>
    <col min="11788" max="11788" width="9.140625" style="157"/>
    <col min="11789" max="11789" width="9.5703125" style="157" customWidth="1"/>
    <col min="11790" max="11790" width="6" style="157" customWidth="1"/>
    <col min="11791" max="11791" width="4.85546875" style="157" customWidth="1"/>
    <col min="11792" max="11792" width="8" style="157" customWidth="1"/>
    <col min="11793" max="11793" width="6.7109375" style="157" customWidth="1"/>
    <col min="11794" max="11794" width="6.42578125" style="157" customWidth="1"/>
    <col min="11795" max="11795" width="8.85546875" style="157" customWidth="1"/>
    <col min="11796" max="11796" width="9.140625" style="157"/>
    <col min="11797" max="11797" width="7.85546875" style="157" customWidth="1"/>
    <col min="11798" max="12032" width="9.140625" style="157"/>
    <col min="12033" max="12033" width="18.140625" style="157" customWidth="1"/>
    <col min="12034" max="12034" width="12.5703125" style="157" customWidth="1"/>
    <col min="12035" max="12035" width="8.42578125" style="157" customWidth="1"/>
    <col min="12036" max="12036" width="5.85546875" style="157" customWidth="1"/>
    <col min="12037" max="12038" width="8.42578125" style="157" customWidth="1"/>
    <col min="12039" max="12039" width="5.42578125" style="157" customWidth="1"/>
    <col min="12040" max="12040" width="8.42578125" style="157" customWidth="1"/>
    <col min="12041" max="12041" width="9.5703125" style="157" customWidth="1"/>
    <col min="12042" max="12042" width="7.42578125" style="157" customWidth="1"/>
    <col min="12043" max="12043" width="7.85546875" style="157" customWidth="1"/>
    <col min="12044" max="12044" width="9.140625" style="157"/>
    <col min="12045" max="12045" width="9.5703125" style="157" customWidth="1"/>
    <col min="12046" max="12046" width="6" style="157" customWidth="1"/>
    <col min="12047" max="12047" width="4.85546875" style="157" customWidth="1"/>
    <col min="12048" max="12048" width="8" style="157" customWidth="1"/>
    <col min="12049" max="12049" width="6.7109375" style="157" customWidth="1"/>
    <col min="12050" max="12050" width="6.42578125" style="157" customWidth="1"/>
    <col min="12051" max="12051" width="8.85546875" style="157" customWidth="1"/>
    <col min="12052" max="12052" width="9.140625" style="157"/>
    <col min="12053" max="12053" width="7.85546875" style="157" customWidth="1"/>
    <col min="12054" max="12288" width="9.140625" style="157"/>
    <col min="12289" max="12289" width="18.140625" style="157" customWidth="1"/>
    <col min="12290" max="12290" width="12.5703125" style="157" customWidth="1"/>
    <col min="12291" max="12291" width="8.42578125" style="157" customWidth="1"/>
    <col min="12292" max="12292" width="5.85546875" style="157" customWidth="1"/>
    <col min="12293" max="12294" width="8.42578125" style="157" customWidth="1"/>
    <col min="12295" max="12295" width="5.42578125" style="157" customWidth="1"/>
    <col min="12296" max="12296" width="8.42578125" style="157" customWidth="1"/>
    <col min="12297" max="12297" width="9.5703125" style="157" customWidth="1"/>
    <col min="12298" max="12298" width="7.42578125" style="157" customWidth="1"/>
    <col min="12299" max="12299" width="7.85546875" style="157" customWidth="1"/>
    <col min="12300" max="12300" width="9.140625" style="157"/>
    <col min="12301" max="12301" width="9.5703125" style="157" customWidth="1"/>
    <col min="12302" max="12302" width="6" style="157" customWidth="1"/>
    <col min="12303" max="12303" width="4.85546875" style="157" customWidth="1"/>
    <col min="12304" max="12304" width="8" style="157" customWidth="1"/>
    <col min="12305" max="12305" width="6.7109375" style="157" customWidth="1"/>
    <col min="12306" max="12306" width="6.42578125" style="157" customWidth="1"/>
    <col min="12307" max="12307" width="8.85546875" style="157" customWidth="1"/>
    <col min="12308" max="12308" width="9.140625" style="157"/>
    <col min="12309" max="12309" width="7.85546875" style="157" customWidth="1"/>
    <col min="12310" max="12544" width="9.140625" style="157"/>
    <col min="12545" max="12545" width="18.140625" style="157" customWidth="1"/>
    <col min="12546" max="12546" width="12.5703125" style="157" customWidth="1"/>
    <col min="12547" max="12547" width="8.42578125" style="157" customWidth="1"/>
    <col min="12548" max="12548" width="5.85546875" style="157" customWidth="1"/>
    <col min="12549" max="12550" width="8.42578125" style="157" customWidth="1"/>
    <col min="12551" max="12551" width="5.42578125" style="157" customWidth="1"/>
    <col min="12552" max="12552" width="8.42578125" style="157" customWidth="1"/>
    <col min="12553" max="12553" width="9.5703125" style="157" customWidth="1"/>
    <col min="12554" max="12554" width="7.42578125" style="157" customWidth="1"/>
    <col min="12555" max="12555" width="7.85546875" style="157" customWidth="1"/>
    <col min="12556" max="12556" width="9.140625" style="157"/>
    <col min="12557" max="12557" width="9.5703125" style="157" customWidth="1"/>
    <col min="12558" max="12558" width="6" style="157" customWidth="1"/>
    <col min="12559" max="12559" width="4.85546875" style="157" customWidth="1"/>
    <col min="12560" max="12560" width="8" style="157" customWidth="1"/>
    <col min="12561" max="12561" width="6.7109375" style="157" customWidth="1"/>
    <col min="12562" max="12562" width="6.42578125" style="157" customWidth="1"/>
    <col min="12563" max="12563" width="8.85546875" style="157" customWidth="1"/>
    <col min="12564" max="12564" width="9.140625" style="157"/>
    <col min="12565" max="12565" width="7.85546875" style="157" customWidth="1"/>
    <col min="12566" max="12800" width="9.140625" style="157"/>
    <col min="12801" max="12801" width="18.140625" style="157" customWidth="1"/>
    <col min="12802" max="12802" width="12.5703125" style="157" customWidth="1"/>
    <col min="12803" max="12803" width="8.42578125" style="157" customWidth="1"/>
    <col min="12804" max="12804" width="5.85546875" style="157" customWidth="1"/>
    <col min="12805" max="12806" width="8.42578125" style="157" customWidth="1"/>
    <col min="12807" max="12807" width="5.42578125" style="157" customWidth="1"/>
    <col min="12808" max="12808" width="8.42578125" style="157" customWidth="1"/>
    <col min="12809" max="12809" width="9.5703125" style="157" customWidth="1"/>
    <col min="12810" max="12810" width="7.42578125" style="157" customWidth="1"/>
    <col min="12811" max="12811" width="7.85546875" style="157" customWidth="1"/>
    <col min="12812" max="12812" width="9.140625" style="157"/>
    <col min="12813" max="12813" width="9.5703125" style="157" customWidth="1"/>
    <col min="12814" max="12814" width="6" style="157" customWidth="1"/>
    <col min="12815" max="12815" width="4.85546875" style="157" customWidth="1"/>
    <col min="12816" max="12816" width="8" style="157" customWidth="1"/>
    <col min="12817" max="12817" width="6.7109375" style="157" customWidth="1"/>
    <col min="12818" max="12818" width="6.42578125" style="157" customWidth="1"/>
    <col min="12819" max="12819" width="8.85546875" style="157" customWidth="1"/>
    <col min="12820" max="12820" width="9.140625" style="157"/>
    <col min="12821" max="12821" width="7.85546875" style="157" customWidth="1"/>
    <col min="12822" max="13056" width="9.140625" style="157"/>
    <col min="13057" max="13057" width="18.140625" style="157" customWidth="1"/>
    <col min="13058" max="13058" width="12.5703125" style="157" customWidth="1"/>
    <col min="13059" max="13059" width="8.42578125" style="157" customWidth="1"/>
    <col min="13060" max="13060" width="5.85546875" style="157" customWidth="1"/>
    <col min="13061" max="13062" width="8.42578125" style="157" customWidth="1"/>
    <col min="13063" max="13063" width="5.42578125" style="157" customWidth="1"/>
    <col min="13064" max="13064" width="8.42578125" style="157" customWidth="1"/>
    <col min="13065" max="13065" width="9.5703125" style="157" customWidth="1"/>
    <col min="13066" max="13066" width="7.42578125" style="157" customWidth="1"/>
    <col min="13067" max="13067" width="7.85546875" style="157" customWidth="1"/>
    <col min="13068" max="13068" width="9.140625" style="157"/>
    <col min="13069" max="13069" width="9.5703125" style="157" customWidth="1"/>
    <col min="13070" max="13070" width="6" style="157" customWidth="1"/>
    <col min="13071" max="13071" width="4.85546875" style="157" customWidth="1"/>
    <col min="13072" max="13072" width="8" style="157" customWidth="1"/>
    <col min="13073" max="13073" width="6.7109375" style="157" customWidth="1"/>
    <col min="13074" max="13074" width="6.42578125" style="157" customWidth="1"/>
    <col min="13075" max="13075" width="8.85546875" style="157" customWidth="1"/>
    <col min="13076" max="13076" width="9.140625" style="157"/>
    <col min="13077" max="13077" width="7.85546875" style="157" customWidth="1"/>
    <col min="13078" max="13312" width="9.140625" style="157"/>
    <col min="13313" max="13313" width="18.140625" style="157" customWidth="1"/>
    <col min="13314" max="13314" width="12.5703125" style="157" customWidth="1"/>
    <col min="13315" max="13315" width="8.42578125" style="157" customWidth="1"/>
    <col min="13316" max="13316" width="5.85546875" style="157" customWidth="1"/>
    <col min="13317" max="13318" width="8.42578125" style="157" customWidth="1"/>
    <col min="13319" max="13319" width="5.42578125" style="157" customWidth="1"/>
    <col min="13320" max="13320" width="8.42578125" style="157" customWidth="1"/>
    <col min="13321" max="13321" width="9.5703125" style="157" customWidth="1"/>
    <col min="13322" max="13322" width="7.42578125" style="157" customWidth="1"/>
    <col min="13323" max="13323" width="7.85546875" style="157" customWidth="1"/>
    <col min="13324" max="13324" width="9.140625" style="157"/>
    <col min="13325" max="13325" width="9.5703125" style="157" customWidth="1"/>
    <col min="13326" max="13326" width="6" style="157" customWidth="1"/>
    <col min="13327" max="13327" width="4.85546875" style="157" customWidth="1"/>
    <col min="13328" max="13328" width="8" style="157" customWidth="1"/>
    <col min="13329" max="13329" width="6.7109375" style="157" customWidth="1"/>
    <col min="13330" max="13330" width="6.42578125" style="157" customWidth="1"/>
    <col min="13331" max="13331" width="8.85546875" style="157" customWidth="1"/>
    <col min="13332" max="13332" width="9.140625" style="157"/>
    <col min="13333" max="13333" width="7.85546875" style="157" customWidth="1"/>
    <col min="13334" max="13568" width="9.140625" style="157"/>
    <col min="13569" max="13569" width="18.140625" style="157" customWidth="1"/>
    <col min="13570" max="13570" width="12.5703125" style="157" customWidth="1"/>
    <col min="13571" max="13571" width="8.42578125" style="157" customWidth="1"/>
    <col min="13572" max="13572" width="5.85546875" style="157" customWidth="1"/>
    <col min="13573" max="13574" width="8.42578125" style="157" customWidth="1"/>
    <col min="13575" max="13575" width="5.42578125" style="157" customWidth="1"/>
    <col min="13576" max="13576" width="8.42578125" style="157" customWidth="1"/>
    <col min="13577" max="13577" width="9.5703125" style="157" customWidth="1"/>
    <col min="13578" max="13578" width="7.42578125" style="157" customWidth="1"/>
    <col min="13579" max="13579" width="7.85546875" style="157" customWidth="1"/>
    <col min="13580" max="13580" width="9.140625" style="157"/>
    <col min="13581" max="13581" width="9.5703125" style="157" customWidth="1"/>
    <col min="13582" max="13582" width="6" style="157" customWidth="1"/>
    <col min="13583" max="13583" width="4.85546875" style="157" customWidth="1"/>
    <col min="13584" max="13584" width="8" style="157" customWidth="1"/>
    <col min="13585" max="13585" width="6.7109375" style="157" customWidth="1"/>
    <col min="13586" max="13586" width="6.42578125" style="157" customWidth="1"/>
    <col min="13587" max="13587" width="8.85546875" style="157" customWidth="1"/>
    <col min="13588" max="13588" width="9.140625" style="157"/>
    <col min="13589" max="13589" width="7.85546875" style="157" customWidth="1"/>
    <col min="13590" max="13824" width="9.140625" style="157"/>
    <col min="13825" max="13825" width="18.140625" style="157" customWidth="1"/>
    <col min="13826" max="13826" width="12.5703125" style="157" customWidth="1"/>
    <col min="13827" max="13827" width="8.42578125" style="157" customWidth="1"/>
    <col min="13828" max="13828" width="5.85546875" style="157" customWidth="1"/>
    <col min="13829" max="13830" width="8.42578125" style="157" customWidth="1"/>
    <col min="13831" max="13831" width="5.42578125" style="157" customWidth="1"/>
    <col min="13832" max="13832" width="8.42578125" style="157" customWidth="1"/>
    <col min="13833" max="13833" width="9.5703125" style="157" customWidth="1"/>
    <col min="13834" max="13834" width="7.42578125" style="157" customWidth="1"/>
    <col min="13835" max="13835" width="7.85546875" style="157" customWidth="1"/>
    <col min="13836" max="13836" width="9.140625" style="157"/>
    <col min="13837" max="13837" width="9.5703125" style="157" customWidth="1"/>
    <col min="13838" max="13838" width="6" style="157" customWidth="1"/>
    <col min="13839" max="13839" width="4.85546875" style="157" customWidth="1"/>
    <col min="13840" max="13840" width="8" style="157" customWidth="1"/>
    <col min="13841" max="13841" width="6.7109375" style="157" customWidth="1"/>
    <col min="13842" max="13842" width="6.42578125" style="157" customWidth="1"/>
    <col min="13843" max="13843" width="8.85546875" style="157" customWidth="1"/>
    <col min="13844" max="13844" width="9.140625" style="157"/>
    <col min="13845" max="13845" width="7.85546875" style="157" customWidth="1"/>
    <col min="13846" max="14080" width="9.140625" style="157"/>
    <col min="14081" max="14081" width="18.140625" style="157" customWidth="1"/>
    <col min="14082" max="14082" width="12.5703125" style="157" customWidth="1"/>
    <col min="14083" max="14083" width="8.42578125" style="157" customWidth="1"/>
    <col min="14084" max="14084" width="5.85546875" style="157" customWidth="1"/>
    <col min="14085" max="14086" width="8.42578125" style="157" customWidth="1"/>
    <col min="14087" max="14087" width="5.42578125" style="157" customWidth="1"/>
    <col min="14088" max="14088" width="8.42578125" style="157" customWidth="1"/>
    <col min="14089" max="14089" width="9.5703125" style="157" customWidth="1"/>
    <col min="14090" max="14090" width="7.42578125" style="157" customWidth="1"/>
    <col min="14091" max="14091" width="7.85546875" style="157" customWidth="1"/>
    <col min="14092" max="14092" width="9.140625" style="157"/>
    <col min="14093" max="14093" width="9.5703125" style="157" customWidth="1"/>
    <col min="14094" max="14094" width="6" style="157" customWidth="1"/>
    <col min="14095" max="14095" width="4.85546875" style="157" customWidth="1"/>
    <col min="14096" max="14096" width="8" style="157" customWidth="1"/>
    <col min="14097" max="14097" width="6.7109375" style="157" customWidth="1"/>
    <col min="14098" max="14098" width="6.42578125" style="157" customWidth="1"/>
    <col min="14099" max="14099" width="8.85546875" style="157" customWidth="1"/>
    <col min="14100" max="14100" width="9.140625" style="157"/>
    <col min="14101" max="14101" width="7.85546875" style="157" customWidth="1"/>
    <col min="14102" max="14336" width="9.140625" style="157"/>
    <col min="14337" max="14337" width="18.140625" style="157" customWidth="1"/>
    <col min="14338" max="14338" width="12.5703125" style="157" customWidth="1"/>
    <col min="14339" max="14339" width="8.42578125" style="157" customWidth="1"/>
    <col min="14340" max="14340" width="5.85546875" style="157" customWidth="1"/>
    <col min="14341" max="14342" width="8.42578125" style="157" customWidth="1"/>
    <col min="14343" max="14343" width="5.42578125" style="157" customWidth="1"/>
    <col min="14344" max="14344" width="8.42578125" style="157" customWidth="1"/>
    <col min="14345" max="14345" width="9.5703125" style="157" customWidth="1"/>
    <col min="14346" max="14346" width="7.42578125" style="157" customWidth="1"/>
    <col min="14347" max="14347" width="7.85546875" style="157" customWidth="1"/>
    <col min="14348" max="14348" width="9.140625" style="157"/>
    <col min="14349" max="14349" width="9.5703125" style="157" customWidth="1"/>
    <col min="14350" max="14350" width="6" style="157" customWidth="1"/>
    <col min="14351" max="14351" width="4.85546875" style="157" customWidth="1"/>
    <col min="14352" max="14352" width="8" style="157" customWidth="1"/>
    <col min="14353" max="14353" width="6.7109375" style="157" customWidth="1"/>
    <col min="14354" max="14354" width="6.42578125" style="157" customWidth="1"/>
    <col min="14355" max="14355" width="8.85546875" style="157" customWidth="1"/>
    <col min="14356" max="14356" width="9.140625" style="157"/>
    <col min="14357" max="14357" width="7.85546875" style="157" customWidth="1"/>
    <col min="14358" max="14592" width="9.140625" style="157"/>
    <col min="14593" max="14593" width="18.140625" style="157" customWidth="1"/>
    <col min="14594" max="14594" width="12.5703125" style="157" customWidth="1"/>
    <col min="14595" max="14595" width="8.42578125" style="157" customWidth="1"/>
    <col min="14596" max="14596" width="5.85546875" style="157" customWidth="1"/>
    <col min="14597" max="14598" width="8.42578125" style="157" customWidth="1"/>
    <col min="14599" max="14599" width="5.42578125" style="157" customWidth="1"/>
    <col min="14600" max="14600" width="8.42578125" style="157" customWidth="1"/>
    <col min="14601" max="14601" width="9.5703125" style="157" customWidth="1"/>
    <col min="14602" max="14602" width="7.42578125" style="157" customWidth="1"/>
    <col min="14603" max="14603" width="7.85546875" style="157" customWidth="1"/>
    <col min="14604" max="14604" width="9.140625" style="157"/>
    <col min="14605" max="14605" width="9.5703125" style="157" customWidth="1"/>
    <col min="14606" max="14606" width="6" style="157" customWidth="1"/>
    <col min="14607" max="14607" width="4.85546875" style="157" customWidth="1"/>
    <col min="14608" max="14608" width="8" style="157" customWidth="1"/>
    <col min="14609" max="14609" width="6.7109375" style="157" customWidth="1"/>
    <col min="14610" max="14610" width="6.42578125" style="157" customWidth="1"/>
    <col min="14611" max="14611" width="8.85546875" style="157" customWidth="1"/>
    <col min="14612" max="14612" width="9.140625" style="157"/>
    <col min="14613" max="14613" width="7.85546875" style="157" customWidth="1"/>
    <col min="14614" max="14848" width="9.140625" style="157"/>
    <col min="14849" max="14849" width="18.140625" style="157" customWidth="1"/>
    <col min="14850" max="14850" width="12.5703125" style="157" customWidth="1"/>
    <col min="14851" max="14851" width="8.42578125" style="157" customWidth="1"/>
    <col min="14852" max="14852" width="5.85546875" style="157" customWidth="1"/>
    <col min="14853" max="14854" width="8.42578125" style="157" customWidth="1"/>
    <col min="14855" max="14855" width="5.42578125" style="157" customWidth="1"/>
    <col min="14856" max="14856" width="8.42578125" style="157" customWidth="1"/>
    <col min="14857" max="14857" width="9.5703125" style="157" customWidth="1"/>
    <col min="14858" max="14858" width="7.42578125" style="157" customWidth="1"/>
    <col min="14859" max="14859" width="7.85546875" style="157" customWidth="1"/>
    <col min="14860" max="14860" width="9.140625" style="157"/>
    <col min="14861" max="14861" width="9.5703125" style="157" customWidth="1"/>
    <col min="14862" max="14862" width="6" style="157" customWidth="1"/>
    <col min="14863" max="14863" width="4.85546875" style="157" customWidth="1"/>
    <col min="14864" max="14864" width="8" style="157" customWidth="1"/>
    <col min="14865" max="14865" width="6.7109375" style="157" customWidth="1"/>
    <col min="14866" max="14866" width="6.42578125" style="157" customWidth="1"/>
    <col min="14867" max="14867" width="8.85546875" style="157" customWidth="1"/>
    <col min="14868" max="14868" width="9.140625" style="157"/>
    <col min="14869" max="14869" width="7.85546875" style="157" customWidth="1"/>
    <col min="14870" max="15104" width="9.140625" style="157"/>
    <col min="15105" max="15105" width="18.140625" style="157" customWidth="1"/>
    <col min="15106" max="15106" width="12.5703125" style="157" customWidth="1"/>
    <col min="15107" max="15107" width="8.42578125" style="157" customWidth="1"/>
    <col min="15108" max="15108" width="5.85546875" style="157" customWidth="1"/>
    <col min="15109" max="15110" width="8.42578125" style="157" customWidth="1"/>
    <col min="15111" max="15111" width="5.42578125" style="157" customWidth="1"/>
    <col min="15112" max="15112" width="8.42578125" style="157" customWidth="1"/>
    <col min="15113" max="15113" width="9.5703125" style="157" customWidth="1"/>
    <col min="15114" max="15114" width="7.42578125" style="157" customWidth="1"/>
    <col min="15115" max="15115" width="7.85546875" style="157" customWidth="1"/>
    <col min="15116" max="15116" width="9.140625" style="157"/>
    <col min="15117" max="15117" width="9.5703125" style="157" customWidth="1"/>
    <col min="15118" max="15118" width="6" style="157" customWidth="1"/>
    <col min="15119" max="15119" width="4.85546875" style="157" customWidth="1"/>
    <col min="15120" max="15120" width="8" style="157" customWidth="1"/>
    <col min="15121" max="15121" width="6.7109375" style="157" customWidth="1"/>
    <col min="15122" max="15122" width="6.42578125" style="157" customWidth="1"/>
    <col min="15123" max="15123" width="8.85546875" style="157" customWidth="1"/>
    <col min="15124" max="15124" width="9.140625" style="157"/>
    <col min="15125" max="15125" width="7.85546875" style="157" customWidth="1"/>
    <col min="15126" max="15360" width="9.140625" style="157"/>
    <col min="15361" max="15361" width="18.140625" style="157" customWidth="1"/>
    <col min="15362" max="15362" width="12.5703125" style="157" customWidth="1"/>
    <col min="15363" max="15363" width="8.42578125" style="157" customWidth="1"/>
    <col min="15364" max="15364" width="5.85546875" style="157" customWidth="1"/>
    <col min="15365" max="15366" width="8.42578125" style="157" customWidth="1"/>
    <col min="15367" max="15367" width="5.42578125" style="157" customWidth="1"/>
    <col min="15368" max="15368" width="8.42578125" style="157" customWidth="1"/>
    <col min="15369" max="15369" width="9.5703125" style="157" customWidth="1"/>
    <col min="15370" max="15370" width="7.42578125" style="157" customWidth="1"/>
    <col min="15371" max="15371" width="7.85546875" style="157" customWidth="1"/>
    <col min="15372" max="15372" width="9.140625" style="157"/>
    <col min="15373" max="15373" width="9.5703125" style="157" customWidth="1"/>
    <col min="15374" max="15374" width="6" style="157" customWidth="1"/>
    <col min="15375" max="15375" width="4.85546875" style="157" customWidth="1"/>
    <col min="15376" max="15376" width="8" style="157" customWidth="1"/>
    <col min="15377" max="15377" width="6.7109375" style="157" customWidth="1"/>
    <col min="15378" max="15378" width="6.42578125" style="157" customWidth="1"/>
    <col min="15379" max="15379" width="8.85546875" style="157" customWidth="1"/>
    <col min="15380" max="15380" width="9.140625" style="157"/>
    <col min="15381" max="15381" width="7.85546875" style="157" customWidth="1"/>
    <col min="15382" max="15616" width="9.140625" style="157"/>
    <col min="15617" max="15617" width="18.140625" style="157" customWidth="1"/>
    <col min="15618" max="15618" width="12.5703125" style="157" customWidth="1"/>
    <col min="15619" max="15619" width="8.42578125" style="157" customWidth="1"/>
    <col min="15620" max="15620" width="5.85546875" style="157" customWidth="1"/>
    <col min="15621" max="15622" width="8.42578125" style="157" customWidth="1"/>
    <col min="15623" max="15623" width="5.42578125" style="157" customWidth="1"/>
    <col min="15624" max="15624" width="8.42578125" style="157" customWidth="1"/>
    <col min="15625" max="15625" width="9.5703125" style="157" customWidth="1"/>
    <col min="15626" max="15626" width="7.42578125" style="157" customWidth="1"/>
    <col min="15627" max="15627" width="7.85546875" style="157" customWidth="1"/>
    <col min="15628" max="15628" width="9.140625" style="157"/>
    <col min="15629" max="15629" width="9.5703125" style="157" customWidth="1"/>
    <col min="15630" max="15630" width="6" style="157" customWidth="1"/>
    <col min="15631" max="15631" width="4.85546875" style="157" customWidth="1"/>
    <col min="15632" max="15632" width="8" style="157" customWidth="1"/>
    <col min="15633" max="15633" width="6.7109375" style="157" customWidth="1"/>
    <col min="15634" max="15634" width="6.42578125" style="157" customWidth="1"/>
    <col min="15635" max="15635" width="8.85546875" style="157" customWidth="1"/>
    <col min="15636" max="15636" width="9.140625" style="157"/>
    <col min="15637" max="15637" width="7.85546875" style="157" customWidth="1"/>
    <col min="15638" max="15872" width="9.140625" style="157"/>
    <col min="15873" max="15873" width="18.140625" style="157" customWidth="1"/>
    <col min="15874" max="15874" width="12.5703125" style="157" customWidth="1"/>
    <col min="15875" max="15875" width="8.42578125" style="157" customWidth="1"/>
    <col min="15876" max="15876" width="5.85546875" style="157" customWidth="1"/>
    <col min="15877" max="15878" width="8.42578125" style="157" customWidth="1"/>
    <col min="15879" max="15879" width="5.42578125" style="157" customWidth="1"/>
    <col min="15880" max="15880" width="8.42578125" style="157" customWidth="1"/>
    <col min="15881" max="15881" width="9.5703125" style="157" customWidth="1"/>
    <col min="15882" max="15882" width="7.42578125" style="157" customWidth="1"/>
    <col min="15883" max="15883" width="7.85546875" style="157" customWidth="1"/>
    <col min="15884" max="15884" width="9.140625" style="157"/>
    <col min="15885" max="15885" width="9.5703125" style="157" customWidth="1"/>
    <col min="15886" max="15886" width="6" style="157" customWidth="1"/>
    <col min="15887" max="15887" width="4.85546875" style="157" customWidth="1"/>
    <col min="15888" max="15888" width="8" style="157" customWidth="1"/>
    <col min="15889" max="15889" width="6.7109375" style="157" customWidth="1"/>
    <col min="15890" max="15890" width="6.42578125" style="157" customWidth="1"/>
    <col min="15891" max="15891" width="8.85546875" style="157" customWidth="1"/>
    <col min="15892" max="15892" width="9.140625" style="157"/>
    <col min="15893" max="15893" width="7.85546875" style="157" customWidth="1"/>
    <col min="15894" max="16128" width="9.140625" style="157"/>
    <col min="16129" max="16129" width="18.140625" style="157" customWidth="1"/>
    <col min="16130" max="16130" width="12.5703125" style="157" customWidth="1"/>
    <col min="16131" max="16131" width="8.42578125" style="157" customWidth="1"/>
    <col min="16132" max="16132" width="5.85546875" style="157" customWidth="1"/>
    <col min="16133" max="16134" width="8.42578125" style="157" customWidth="1"/>
    <col min="16135" max="16135" width="5.42578125" style="157" customWidth="1"/>
    <col min="16136" max="16136" width="8.42578125" style="157" customWidth="1"/>
    <col min="16137" max="16137" width="9.5703125" style="157" customWidth="1"/>
    <col min="16138" max="16138" width="7.42578125" style="157" customWidth="1"/>
    <col min="16139" max="16139" width="7.85546875" style="157" customWidth="1"/>
    <col min="16140" max="16140" width="9.140625" style="157"/>
    <col min="16141" max="16141" width="9.5703125" style="157" customWidth="1"/>
    <col min="16142" max="16142" width="6" style="157" customWidth="1"/>
    <col min="16143" max="16143" width="4.85546875" style="157" customWidth="1"/>
    <col min="16144" max="16144" width="8" style="157" customWidth="1"/>
    <col min="16145" max="16145" width="6.7109375" style="157" customWidth="1"/>
    <col min="16146" max="16146" width="6.42578125" style="157" customWidth="1"/>
    <col min="16147" max="16147" width="8.85546875" style="157" customWidth="1"/>
    <col min="16148" max="16148" width="9.140625" style="157"/>
    <col min="16149" max="16149" width="7.85546875" style="157" customWidth="1"/>
    <col min="16150" max="16384" width="9.140625" style="157"/>
  </cols>
  <sheetData>
    <row r="1" spans="1:22" s="154" customFormat="1" ht="15.75">
      <c r="B1" s="155"/>
      <c r="C1" s="155"/>
      <c r="F1" s="156" t="s">
        <v>166</v>
      </c>
      <c r="L1" s="156"/>
      <c r="N1" s="156"/>
      <c r="O1" s="156"/>
      <c r="P1" s="156"/>
      <c r="Q1" s="156"/>
      <c r="R1" s="156"/>
      <c r="S1" s="156"/>
      <c r="T1" s="157"/>
    </row>
    <row r="2" spans="1:22" s="154" customFormat="1" ht="15.75">
      <c r="B2" s="155"/>
      <c r="C2" s="155"/>
      <c r="D2" s="156"/>
      <c r="E2" s="156"/>
      <c r="F2" s="156" t="s">
        <v>142</v>
      </c>
      <c r="G2" s="156"/>
      <c r="I2" s="156" t="s">
        <v>173</v>
      </c>
      <c r="J2" s="156"/>
      <c r="K2" s="156"/>
      <c r="L2" s="156"/>
      <c r="N2" s="156"/>
      <c r="P2" s="156"/>
      <c r="Q2" s="156"/>
      <c r="R2" s="156"/>
      <c r="S2" s="156"/>
      <c r="T2" s="157"/>
    </row>
    <row r="3" spans="1:22">
      <c r="B3" s="158"/>
      <c r="C3" s="158"/>
      <c r="V3" s="159"/>
    </row>
    <row r="4" spans="1:22" ht="15.75">
      <c r="A4" s="156" t="s">
        <v>105</v>
      </c>
      <c r="B4" s="158"/>
      <c r="C4" s="160"/>
      <c r="D4" s="161"/>
      <c r="E4" s="161"/>
      <c r="F4" s="161"/>
      <c r="G4" s="161"/>
      <c r="H4" s="161"/>
      <c r="V4" s="159"/>
    </row>
    <row r="5" spans="1:22" ht="15.75">
      <c r="D5" s="156"/>
      <c r="E5" s="156"/>
      <c r="V5" s="159"/>
    </row>
    <row r="6" spans="1:22" ht="15.75">
      <c r="A6" s="162" t="s">
        <v>106</v>
      </c>
      <c r="C6" s="162" t="s">
        <v>167</v>
      </c>
      <c r="D6" s="156"/>
      <c r="E6" s="156"/>
      <c r="F6" s="163"/>
      <c r="G6" s="164"/>
      <c r="H6" s="164"/>
      <c r="V6" s="159"/>
    </row>
    <row r="7" spans="1:22">
      <c r="V7" s="159"/>
    </row>
    <row r="8" spans="1:22" s="166" customFormat="1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  <c r="T8" s="165">
        <v>20</v>
      </c>
      <c r="U8" s="165">
        <v>21</v>
      </c>
      <c r="V8" s="165">
        <v>22</v>
      </c>
    </row>
    <row r="9" spans="1:22" s="171" customFormat="1" ht="51">
      <c r="A9" s="167" t="s">
        <v>107</v>
      </c>
      <c r="B9" s="168" t="s">
        <v>108</v>
      </c>
      <c r="C9" s="169" t="s">
        <v>156</v>
      </c>
      <c r="D9" s="170" t="s">
        <v>157</v>
      </c>
      <c r="E9" s="170" t="s">
        <v>158</v>
      </c>
      <c r="F9" s="170" t="s">
        <v>168</v>
      </c>
      <c r="G9" s="170" t="s">
        <v>169</v>
      </c>
      <c r="H9" s="170" t="s">
        <v>170</v>
      </c>
      <c r="I9" s="170" t="s">
        <v>171</v>
      </c>
      <c r="J9" s="168" t="s">
        <v>109</v>
      </c>
      <c r="K9" s="168" t="s">
        <v>110</v>
      </c>
      <c r="L9" s="170" t="s">
        <v>111</v>
      </c>
      <c r="M9" s="168" t="s">
        <v>112</v>
      </c>
      <c r="N9" s="168" t="s">
        <v>113</v>
      </c>
      <c r="O9" s="168" t="s">
        <v>114</v>
      </c>
      <c r="P9" s="168" t="s">
        <v>115</v>
      </c>
      <c r="Q9" s="168" t="s">
        <v>116</v>
      </c>
      <c r="R9" s="170" t="s">
        <v>117</v>
      </c>
      <c r="S9" s="170" t="s">
        <v>118</v>
      </c>
      <c r="T9" s="168" t="s">
        <v>119</v>
      </c>
      <c r="U9" s="168" t="s">
        <v>120</v>
      </c>
      <c r="V9" s="167" t="s">
        <v>121</v>
      </c>
    </row>
    <row r="10" spans="1:22">
      <c r="A10" s="172"/>
      <c r="B10" s="173"/>
      <c r="C10" s="174"/>
      <c r="D10" s="174"/>
      <c r="E10" s="174"/>
      <c r="F10" s="174"/>
      <c r="G10" s="174"/>
      <c r="H10" s="174"/>
      <c r="I10" s="175"/>
      <c r="J10" s="176"/>
      <c r="K10" s="174"/>
      <c r="L10" s="174"/>
      <c r="M10" s="174"/>
      <c r="N10" s="174"/>
      <c r="O10" s="174"/>
      <c r="P10" s="174"/>
      <c r="Q10" s="173"/>
      <c r="R10" s="174"/>
      <c r="S10" s="174"/>
      <c r="T10" s="174"/>
      <c r="U10" s="173"/>
      <c r="V10" s="174"/>
    </row>
    <row r="11" spans="1:22">
      <c r="A11" s="177"/>
      <c r="B11" s="173"/>
      <c r="C11" s="174"/>
      <c r="D11" s="174"/>
      <c r="E11" s="174"/>
      <c r="F11" s="174"/>
      <c r="G11" s="174"/>
      <c r="H11" s="174"/>
      <c r="I11" s="175"/>
      <c r="J11" s="176"/>
      <c r="K11" s="174"/>
      <c r="L11" s="174"/>
      <c r="M11" s="174"/>
      <c r="N11" s="174"/>
      <c r="O11" s="174"/>
      <c r="P11" s="174"/>
      <c r="Q11" s="173"/>
      <c r="R11" s="174"/>
      <c r="S11" s="174"/>
      <c r="T11" s="174"/>
      <c r="U11" s="173"/>
      <c r="V11" s="174"/>
    </row>
    <row r="12" spans="1:22">
      <c r="A12" s="177"/>
      <c r="B12" s="173"/>
      <c r="C12" s="174"/>
      <c r="D12" s="174"/>
      <c r="E12" s="174"/>
      <c r="F12" s="174"/>
      <c r="G12" s="174"/>
      <c r="H12" s="174"/>
      <c r="I12" s="175"/>
      <c r="J12" s="176"/>
      <c r="K12" s="174"/>
      <c r="L12" s="174"/>
      <c r="M12" s="174"/>
      <c r="N12" s="174"/>
      <c r="O12" s="174"/>
      <c r="P12" s="174"/>
      <c r="Q12" s="173"/>
      <c r="R12" s="174"/>
      <c r="S12" s="174"/>
      <c r="T12" s="174"/>
      <c r="U12" s="173"/>
      <c r="V12" s="174"/>
    </row>
    <row r="13" spans="1:22">
      <c r="A13" s="177"/>
      <c r="B13" s="173"/>
      <c r="C13" s="174"/>
      <c r="D13" s="174"/>
      <c r="E13" s="174"/>
      <c r="F13" s="174"/>
      <c r="G13" s="174"/>
      <c r="H13" s="174"/>
      <c r="I13" s="175"/>
      <c r="J13" s="176"/>
      <c r="K13" s="174"/>
      <c r="L13" s="174"/>
      <c r="M13" s="174"/>
      <c r="N13" s="174"/>
      <c r="O13" s="174"/>
      <c r="P13" s="174"/>
      <c r="Q13" s="173"/>
      <c r="R13" s="174"/>
      <c r="S13" s="174"/>
      <c r="T13" s="174"/>
      <c r="U13" s="173"/>
      <c r="V13" s="174"/>
    </row>
    <row r="14" spans="1:22">
      <c r="A14" s="177"/>
      <c r="B14" s="173"/>
      <c r="C14" s="174"/>
      <c r="D14" s="174"/>
      <c r="E14" s="174"/>
      <c r="F14" s="174"/>
      <c r="G14" s="174"/>
      <c r="H14" s="174"/>
      <c r="I14" s="175"/>
      <c r="J14" s="176"/>
      <c r="K14" s="174"/>
      <c r="L14" s="174"/>
      <c r="M14" s="174"/>
      <c r="N14" s="174"/>
      <c r="O14" s="174"/>
      <c r="P14" s="174"/>
      <c r="Q14" s="173"/>
      <c r="R14" s="174"/>
      <c r="S14" s="174"/>
      <c r="T14" s="174"/>
      <c r="U14" s="173"/>
      <c r="V14" s="174"/>
    </row>
    <row r="15" spans="1:22">
      <c r="A15" s="177"/>
      <c r="B15" s="173"/>
      <c r="C15" s="174"/>
      <c r="D15" s="174"/>
      <c r="E15" s="174"/>
      <c r="F15" s="174"/>
      <c r="G15" s="174"/>
      <c r="H15" s="174"/>
      <c r="I15" s="175"/>
      <c r="J15" s="176"/>
      <c r="K15" s="174"/>
      <c r="L15" s="174"/>
      <c r="M15" s="174"/>
      <c r="N15" s="174"/>
      <c r="O15" s="174"/>
      <c r="P15" s="174"/>
      <c r="Q15" s="173"/>
      <c r="R15" s="174"/>
      <c r="S15" s="174"/>
      <c r="T15" s="174"/>
      <c r="U15" s="173"/>
      <c r="V15" s="174"/>
    </row>
    <row r="16" spans="1:22">
      <c r="A16" s="177"/>
      <c r="B16" s="173"/>
      <c r="C16" s="174"/>
      <c r="D16" s="174"/>
      <c r="E16" s="174"/>
      <c r="F16" s="174"/>
      <c r="G16" s="174"/>
      <c r="H16" s="174"/>
      <c r="I16" s="175"/>
      <c r="J16" s="176"/>
      <c r="K16" s="174"/>
      <c r="L16" s="174"/>
      <c r="M16" s="174"/>
      <c r="N16" s="174"/>
      <c r="O16" s="174"/>
      <c r="P16" s="174"/>
      <c r="Q16" s="173"/>
      <c r="R16" s="174"/>
      <c r="S16" s="174"/>
      <c r="T16" s="174"/>
      <c r="U16" s="173"/>
      <c r="V16" s="174"/>
    </row>
    <row r="17" spans="1:22">
      <c r="A17" s="172"/>
      <c r="B17" s="173"/>
      <c r="C17" s="174"/>
      <c r="D17" s="174"/>
      <c r="E17" s="174"/>
      <c r="F17" s="174"/>
      <c r="G17" s="174"/>
      <c r="H17" s="174"/>
      <c r="I17" s="175"/>
      <c r="J17" s="176"/>
      <c r="K17" s="174"/>
      <c r="L17" s="174"/>
      <c r="M17" s="174"/>
      <c r="N17" s="174"/>
      <c r="O17" s="174"/>
      <c r="P17" s="174"/>
      <c r="Q17" s="173"/>
      <c r="R17" s="174"/>
      <c r="S17" s="174"/>
      <c r="T17" s="174"/>
      <c r="U17" s="173"/>
      <c r="V17" s="174"/>
    </row>
    <row r="18" spans="1:22">
      <c r="A18" s="173"/>
      <c r="B18" s="173"/>
      <c r="C18" s="174"/>
      <c r="D18" s="178"/>
      <c r="E18" s="174"/>
      <c r="F18" s="174"/>
      <c r="G18" s="174"/>
      <c r="H18" s="174"/>
      <c r="I18" s="175"/>
      <c r="J18" s="176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3"/>
      <c r="V18" s="174"/>
    </row>
    <row r="19" spans="1:22">
      <c r="A19" s="174" t="s">
        <v>122</v>
      </c>
      <c r="B19" s="174"/>
      <c r="C19" s="174"/>
      <c r="D19" s="174"/>
      <c r="E19" s="174"/>
      <c r="F19" s="174"/>
      <c r="G19" s="174"/>
      <c r="H19" s="174"/>
      <c r="I19" s="175">
        <f>SUM(I10:I18)</f>
        <v>0</v>
      </c>
      <c r="J19" s="175">
        <f>SUM(J10:J18)</f>
        <v>0</v>
      </c>
      <c r="K19" s="174">
        <f>SUM(K10:K18)</f>
        <v>0</v>
      </c>
      <c r="L19" s="174">
        <f>SUM(L10:L17)</f>
        <v>0</v>
      </c>
      <c r="M19" s="174">
        <f>SUM(M10:M16)</f>
        <v>0</v>
      </c>
      <c r="N19" s="175">
        <f>SUM(N10:N18)</f>
        <v>0</v>
      </c>
      <c r="O19" s="174">
        <f>SUM(O10:O15)</f>
        <v>0</v>
      </c>
      <c r="P19" s="174">
        <f>SUM(P10:P16)</f>
        <v>0</v>
      </c>
      <c r="Q19" s="174">
        <f>SUM(Q10:Q16)</f>
        <v>0</v>
      </c>
      <c r="R19" s="175">
        <f>SUM(R10:R18)</f>
        <v>0</v>
      </c>
      <c r="S19" s="174">
        <f>SUM(S10:S17)</f>
        <v>0</v>
      </c>
      <c r="T19" s="174">
        <f>SUM(T10:T17)</f>
        <v>0</v>
      </c>
      <c r="U19" s="174">
        <f>SUM(U10:U17)</f>
        <v>0</v>
      </c>
      <c r="V19" s="174">
        <f>SUM(V10:V17)</f>
        <v>0</v>
      </c>
    </row>
    <row r="21" spans="1:22">
      <c r="A21" s="164" t="s">
        <v>159</v>
      </c>
      <c r="C21" s="179"/>
      <c r="F21" s="180"/>
    </row>
    <row r="22" spans="1:22">
      <c r="A22" s="164" t="s">
        <v>172</v>
      </c>
      <c r="C22" s="179"/>
      <c r="F22" s="180" t="s">
        <v>123</v>
      </c>
    </row>
    <row r="23" spans="1:22">
      <c r="G23" s="1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B1:G35"/>
  <sheetViews>
    <sheetView topLeftCell="A13" workbookViewId="0">
      <selection activeCell="H36" sqref="H36"/>
    </sheetView>
  </sheetViews>
  <sheetFormatPr defaultRowHeight="15"/>
  <cols>
    <col min="1" max="1" width="2.42578125" customWidth="1"/>
    <col min="2" max="2" width="46.5703125" customWidth="1"/>
    <col min="3" max="3" width="13.5703125" customWidth="1"/>
    <col min="4" max="4" width="14.42578125" customWidth="1"/>
    <col min="5" max="5" width="11.85546875" customWidth="1"/>
    <col min="6" max="6" width="14" customWidth="1"/>
    <col min="7" max="7" width="13.5703125" customWidth="1"/>
  </cols>
  <sheetData>
    <row r="1" spans="2:7" ht="18.75">
      <c r="B1" s="267" t="s">
        <v>176</v>
      </c>
      <c r="C1" s="267"/>
      <c r="D1" s="267"/>
      <c r="E1" s="267"/>
      <c r="F1" s="267"/>
      <c r="G1" s="267"/>
    </row>
    <row r="2" spans="2:7" ht="15.75">
      <c r="B2" s="1"/>
    </row>
    <row r="3" spans="2:7" ht="15.75">
      <c r="B3" s="266" t="s">
        <v>0</v>
      </c>
      <c r="C3" s="266"/>
      <c r="D3" s="266"/>
      <c r="E3" s="266"/>
    </row>
    <row r="4" spans="2:7" ht="15.75">
      <c r="B4" s="3"/>
    </row>
    <row r="5" spans="2:7" ht="15.75">
      <c r="B5" s="3" t="s">
        <v>163</v>
      </c>
      <c r="C5" s="6"/>
      <c r="D5" s="6"/>
      <c r="E5" s="6"/>
    </row>
    <row r="6" spans="2:7" ht="15.75">
      <c r="B6" s="3" t="s">
        <v>164</v>
      </c>
    </row>
    <row r="7" spans="2:7" ht="15.75">
      <c r="B7" s="3"/>
      <c r="C7" s="3"/>
    </row>
    <row r="8" spans="2:7" ht="16.5" thickBot="1">
      <c r="B8" s="2"/>
      <c r="D8" s="114" t="s">
        <v>92</v>
      </c>
      <c r="E8" s="114"/>
      <c r="F8" s="114"/>
      <c r="G8" s="114"/>
    </row>
    <row r="9" spans="2:7" ht="63" customHeight="1" thickBot="1">
      <c r="B9" s="98" t="s">
        <v>8</v>
      </c>
      <c r="C9" s="99" t="s">
        <v>9</v>
      </c>
      <c r="D9" s="99" t="s">
        <v>10</v>
      </c>
      <c r="E9" s="99" t="s">
        <v>11</v>
      </c>
      <c r="F9" s="99" t="s">
        <v>12</v>
      </c>
      <c r="G9" s="99" t="s">
        <v>93</v>
      </c>
    </row>
    <row r="10" spans="2:7" ht="21.75" customHeight="1" thickBot="1">
      <c r="B10" s="9" t="s">
        <v>13</v>
      </c>
      <c r="C10" s="10"/>
      <c r="D10" s="10"/>
      <c r="E10" s="10"/>
      <c r="F10" s="10"/>
      <c r="G10" s="11"/>
    </row>
    <row r="11" spans="2:7" ht="30" customHeight="1" thickBot="1">
      <c r="B11" s="12" t="s">
        <v>14</v>
      </c>
      <c r="C11" s="134"/>
      <c r="D11" s="133">
        <v>37500</v>
      </c>
      <c r="E11" s="134"/>
      <c r="F11" s="134"/>
      <c r="G11" s="14">
        <f>' Budget Justification'!E17</f>
        <v>37500</v>
      </c>
    </row>
    <row r="12" spans="2:7" ht="30" customHeight="1" thickBot="1">
      <c r="B12" s="12" t="s">
        <v>15</v>
      </c>
      <c r="C12" s="134"/>
      <c r="D12" s="133">
        <v>30000</v>
      </c>
      <c r="E12" s="134"/>
      <c r="F12" s="134"/>
      <c r="G12" s="14">
        <f>' Budget Justification'!E20</f>
        <v>30000</v>
      </c>
    </row>
    <row r="13" spans="2:7" ht="30" customHeight="1" thickBot="1">
      <c r="B13" s="12" t="s">
        <v>16</v>
      </c>
      <c r="C13" s="134"/>
      <c r="D13" s="133">
        <v>13200</v>
      </c>
      <c r="E13" s="134"/>
      <c r="F13" s="134"/>
      <c r="G13" s="14">
        <f>' Budget Justification'!E23</f>
        <v>13200.000000000002</v>
      </c>
    </row>
    <row r="14" spans="2:7" ht="30" customHeight="1" thickBot="1">
      <c r="B14" s="12" t="s">
        <v>17</v>
      </c>
      <c r="C14" s="134"/>
      <c r="D14" s="134"/>
      <c r="E14" s="133">
        <v>24000</v>
      </c>
      <c r="F14" s="134"/>
      <c r="G14" s="14">
        <f>' Budget Justification'!E27</f>
        <v>24000</v>
      </c>
    </row>
    <row r="15" spans="2:7" ht="30" customHeight="1" thickBot="1">
      <c r="B15" s="12" t="s">
        <v>18</v>
      </c>
      <c r="C15" s="134"/>
      <c r="D15" s="134"/>
      <c r="E15" s="133">
        <v>6500</v>
      </c>
      <c r="F15" s="134"/>
      <c r="G15" s="14">
        <f>' Budget Justification'!E30</f>
        <v>6500</v>
      </c>
    </row>
    <row r="16" spans="2:7" ht="30" customHeight="1" thickBot="1">
      <c r="B16" s="12" t="s">
        <v>19</v>
      </c>
      <c r="C16" s="133">
        <v>26000</v>
      </c>
      <c r="D16" s="134"/>
      <c r="E16" s="134"/>
      <c r="F16" s="134"/>
      <c r="G16" s="14">
        <f>' Budget Justification'!E33</f>
        <v>26000</v>
      </c>
    </row>
    <row r="17" spans="2:7" ht="30" customHeight="1" thickBot="1">
      <c r="B17" s="15" t="s">
        <v>20</v>
      </c>
      <c r="C17" s="135">
        <f>SUM(C10:C16)</f>
        <v>26000</v>
      </c>
      <c r="D17" s="135">
        <f>SUM(D10:D16)</f>
        <v>80700</v>
      </c>
      <c r="E17" s="135">
        <f>SUM(E10:E16)</f>
        <v>30500</v>
      </c>
      <c r="F17" s="135">
        <f>SUM(F10:F16)</f>
        <v>0</v>
      </c>
      <c r="G17" s="16">
        <f>' Budget Justification'!E36</f>
        <v>137200</v>
      </c>
    </row>
    <row r="18" spans="2:7" ht="30" customHeight="1" thickBot="1">
      <c r="B18" s="12" t="s">
        <v>21</v>
      </c>
      <c r="C18" s="133">
        <f>C17*30%</f>
        <v>7800</v>
      </c>
      <c r="D18" s="133">
        <f>D17*30%</f>
        <v>24210</v>
      </c>
      <c r="E18" s="133">
        <f>E17*30%</f>
        <v>9150</v>
      </c>
      <c r="F18" s="134">
        <v>0</v>
      </c>
      <c r="G18" s="14">
        <f>' Budget Justification'!E38</f>
        <v>41160</v>
      </c>
    </row>
    <row r="19" spans="2:7" ht="30" customHeight="1" thickBot="1">
      <c r="B19" s="17" t="s">
        <v>7</v>
      </c>
      <c r="C19" s="18">
        <f t="shared" ref="C19:G19" si="0">C17+C18</f>
        <v>33800</v>
      </c>
      <c r="D19" s="18">
        <f t="shared" si="0"/>
        <v>104910</v>
      </c>
      <c r="E19" s="18">
        <f t="shared" si="0"/>
        <v>39650</v>
      </c>
      <c r="F19" s="18">
        <f t="shared" si="0"/>
        <v>0</v>
      </c>
      <c r="G19" s="18">
        <f t="shared" si="0"/>
        <v>178360</v>
      </c>
    </row>
    <row r="20" spans="2:7" ht="30" customHeight="1" thickBot="1">
      <c r="B20" s="19"/>
      <c r="C20" s="136"/>
      <c r="D20" s="136"/>
      <c r="E20" s="136"/>
      <c r="F20" s="137"/>
      <c r="G20" s="20"/>
    </row>
    <row r="21" spans="2:7" ht="30" customHeight="1" thickBot="1">
      <c r="B21" s="96" t="s">
        <v>97</v>
      </c>
      <c r="C21" s="143">
        <v>13000</v>
      </c>
      <c r="D21" s="138"/>
      <c r="E21" s="138"/>
      <c r="F21" s="138"/>
      <c r="G21" s="97">
        <f>' Budget Justification'!E61</f>
        <v>13000</v>
      </c>
    </row>
    <row r="22" spans="2:7" ht="30" customHeight="1" thickBot="1">
      <c r="B22" s="9" t="s">
        <v>22</v>
      </c>
      <c r="C22" s="139"/>
      <c r="D22" s="139"/>
      <c r="E22" s="139"/>
      <c r="F22" s="139"/>
      <c r="G22" s="94"/>
    </row>
    <row r="23" spans="2:7" ht="30" customHeight="1" thickBot="1">
      <c r="B23" s="12" t="s">
        <v>23</v>
      </c>
      <c r="C23" s="134"/>
      <c r="D23" s="134">
        <v>397</v>
      </c>
      <c r="E23" s="134"/>
      <c r="F23" s="134"/>
      <c r="G23" s="94">
        <f>' Budget Justification'!E48</f>
        <v>397.2</v>
      </c>
    </row>
    <row r="24" spans="2:7" ht="30" customHeight="1" thickBot="1">
      <c r="B24" s="12" t="s">
        <v>24</v>
      </c>
      <c r="C24" s="134"/>
      <c r="D24" s="134">
        <v>605</v>
      </c>
      <c r="E24" s="134"/>
      <c r="F24" s="134"/>
      <c r="G24" s="94">
        <f>' Budget Justification'!E53</f>
        <v>604.79999999999995</v>
      </c>
    </row>
    <row r="25" spans="2:7" ht="30" customHeight="1" thickBot="1">
      <c r="B25" s="12" t="s">
        <v>25</v>
      </c>
      <c r="C25" s="133">
        <v>1071</v>
      </c>
      <c r="D25" s="133">
        <v>1071</v>
      </c>
      <c r="E25" s="134"/>
      <c r="F25" s="134"/>
      <c r="G25" s="14">
        <f>' Budget Justification'!E74</f>
        <v>2142</v>
      </c>
    </row>
    <row r="26" spans="2:7" ht="30" customHeight="1" thickBot="1">
      <c r="B26" s="12" t="s">
        <v>26</v>
      </c>
      <c r="C26" s="134"/>
      <c r="D26" s="134">
        <v>450</v>
      </c>
      <c r="E26" s="134"/>
      <c r="F26" s="134"/>
      <c r="G26" s="94">
        <f>' Budget Justification'!E77</f>
        <v>450</v>
      </c>
    </row>
    <row r="27" spans="2:7" ht="30" customHeight="1" thickBot="1">
      <c r="B27" s="12" t="s">
        <v>27</v>
      </c>
      <c r="C27" s="134"/>
      <c r="D27" s="134"/>
      <c r="E27" s="133">
        <v>500</v>
      </c>
      <c r="F27" s="134"/>
      <c r="G27" s="14">
        <f>' Budget Justification'!E80</f>
        <v>500</v>
      </c>
    </row>
    <row r="28" spans="2:7" ht="30" customHeight="1" thickBot="1">
      <c r="B28" s="100" t="s">
        <v>28</v>
      </c>
      <c r="C28" s="140"/>
      <c r="D28" s="140"/>
      <c r="E28" s="140"/>
      <c r="F28" s="141">
        <v>20000</v>
      </c>
      <c r="G28" s="101">
        <f>' Budget Justification'!E70</f>
        <v>20000</v>
      </c>
    </row>
    <row r="29" spans="2:7" ht="30" customHeight="1" thickBot="1">
      <c r="B29" s="17" t="s">
        <v>29</v>
      </c>
      <c r="C29" s="18">
        <f>SUM(C22:C28)</f>
        <v>1071</v>
      </c>
      <c r="D29" s="18">
        <f>SUM(D22:D28)</f>
        <v>2523</v>
      </c>
      <c r="E29" s="18">
        <f>SUM(E22:E28)</f>
        <v>500</v>
      </c>
      <c r="F29" s="18">
        <f>SUM(F22:F28)</f>
        <v>20000</v>
      </c>
      <c r="G29" s="18">
        <f>SUM(G23:G28)</f>
        <v>24094</v>
      </c>
    </row>
    <row r="30" spans="2:7" ht="30" customHeight="1" thickBot="1">
      <c r="B30" s="9" t="s">
        <v>30</v>
      </c>
      <c r="C30" s="139"/>
      <c r="D30" s="139"/>
      <c r="E30" s="139"/>
      <c r="F30" s="142"/>
      <c r="G30" s="11"/>
    </row>
    <row r="31" spans="2:7" ht="30" customHeight="1" thickBot="1">
      <c r="B31" s="12" t="s">
        <v>31</v>
      </c>
      <c r="C31" s="134">
        <v>1750</v>
      </c>
      <c r="D31" s="134">
        <v>1500</v>
      </c>
      <c r="E31" s="134">
        <v>1750</v>
      </c>
      <c r="F31" s="134">
        <v>0</v>
      </c>
      <c r="G31" s="14">
        <f>' Budget Justification'!E87</f>
        <v>5000</v>
      </c>
    </row>
    <row r="32" spans="2:7" ht="30" customHeight="1" thickBot="1">
      <c r="B32" s="12" t="s">
        <v>32</v>
      </c>
      <c r="C32" s="133">
        <v>4000</v>
      </c>
      <c r="D32" s="133">
        <v>4000</v>
      </c>
      <c r="E32" s="133">
        <v>4000</v>
      </c>
      <c r="F32" s="134">
        <v>0</v>
      </c>
      <c r="G32" s="14">
        <f>' Budget Justification'!E88</f>
        <v>12000</v>
      </c>
    </row>
    <row r="33" spans="2:7" ht="30" customHeight="1" thickBot="1">
      <c r="B33" s="17" t="s">
        <v>33</v>
      </c>
      <c r="C33" s="18">
        <f>SUM(C30:C32)</f>
        <v>5750</v>
      </c>
      <c r="D33" s="18">
        <f>SUM(D30:D32)</f>
        <v>5500</v>
      </c>
      <c r="E33" s="18">
        <f>SUM(E30:E32)</f>
        <v>5750</v>
      </c>
      <c r="F33" s="18">
        <f>SUM(F30:F32)</f>
        <v>0</v>
      </c>
      <c r="G33" s="18">
        <f>SUM(G31:G32)</f>
        <v>17000</v>
      </c>
    </row>
    <row r="34" spans="2:7" ht="30" customHeight="1" thickBot="1">
      <c r="B34" s="17" t="s">
        <v>34</v>
      </c>
      <c r="C34" s="18">
        <f>C19+C21+C29+C33</f>
        <v>53621</v>
      </c>
      <c r="D34" s="18">
        <f t="shared" ref="D34:F34" si="1">D19+D21+D29+D33</f>
        <v>112933</v>
      </c>
      <c r="E34" s="18">
        <f t="shared" si="1"/>
        <v>45900</v>
      </c>
      <c r="F34" s="18">
        <f t="shared" si="1"/>
        <v>20000</v>
      </c>
      <c r="G34" s="18">
        <f>G19+G21+G29+G33</f>
        <v>232454</v>
      </c>
    </row>
    <row r="35" spans="2:7" ht="15.75">
      <c r="B35" s="2"/>
    </row>
  </sheetData>
  <mergeCells count="2">
    <mergeCell ref="B3:E3"/>
    <mergeCell ref="B1:G1"/>
  </mergeCells>
  <pageMargins left="0.25" right="0.25" top="0.75" bottom="0.75" header="0.3" footer="0.3"/>
  <pageSetup orientation="landscape" r:id="rId1"/>
  <ignoredErrors>
    <ignoredError sqref="C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2:M23"/>
  <sheetViews>
    <sheetView workbookViewId="0">
      <selection activeCell="I28" sqref="I28"/>
    </sheetView>
  </sheetViews>
  <sheetFormatPr defaultRowHeight="15"/>
  <cols>
    <col min="1" max="1" width="2.140625" customWidth="1"/>
    <col min="2" max="2" width="35.7109375" customWidth="1"/>
    <col min="3" max="3" width="20.7109375" customWidth="1"/>
    <col min="4" max="4" width="18.7109375" customWidth="1"/>
    <col min="5" max="5" width="18.42578125" customWidth="1"/>
    <col min="6" max="6" width="19.28515625" customWidth="1"/>
  </cols>
  <sheetData>
    <row r="2" spans="1:13" ht="15" customHeight="1">
      <c r="A2" s="267" t="s">
        <v>165</v>
      </c>
      <c r="B2" s="267"/>
      <c r="C2" s="267"/>
      <c r="D2" s="267"/>
      <c r="E2" s="267"/>
      <c r="F2" s="267"/>
      <c r="G2" s="267"/>
      <c r="H2" s="25"/>
      <c r="I2" s="25"/>
      <c r="J2" s="25"/>
      <c r="K2" s="25"/>
      <c r="L2" s="25"/>
      <c r="M2" s="25"/>
    </row>
    <row r="3" spans="1:13" ht="18.75">
      <c r="B3" s="8"/>
    </row>
    <row r="4" spans="1:13" ht="15.75">
      <c r="B4" s="1"/>
    </row>
    <row r="5" spans="1:13" ht="15.75">
      <c r="B5" s="266" t="s">
        <v>0</v>
      </c>
      <c r="C5" s="266"/>
      <c r="D5" s="266"/>
      <c r="E5" s="24"/>
      <c r="F5" s="24"/>
      <c r="G5" s="24"/>
      <c r="H5" s="24"/>
    </row>
    <row r="6" spans="1:13" ht="15.75">
      <c r="B6" s="3"/>
    </row>
    <row r="7" spans="1:13" ht="15.75">
      <c r="B7" s="3" t="s">
        <v>163</v>
      </c>
      <c r="C7" s="6"/>
      <c r="D7" s="3"/>
      <c r="E7" s="3"/>
      <c r="F7" s="3"/>
      <c r="G7" s="3"/>
      <c r="H7" s="3"/>
    </row>
    <row r="8" spans="1:13" ht="15.75">
      <c r="B8" s="3" t="s">
        <v>164</v>
      </c>
      <c r="D8" s="3"/>
      <c r="E8" s="3"/>
      <c r="F8" s="3"/>
      <c r="G8" s="3"/>
      <c r="H8" s="3"/>
    </row>
    <row r="9" spans="1:13" ht="19.5" thickBot="1">
      <c r="B9" s="8"/>
    </row>
    <row r="10" spans="1:13" ht="59.25" customHeight="1" thickTop="1" thickBot="1">
      <c r="B10" s="21" t="s">
        <v>35</v>
      </c>
      <c r="C10" s="22" t="s">
        <v>36</v>
      </c>
      <c r="D10" s="22" t="s">
        <v>37</v>
      </c>
      <c r="E10" s="22" t="s">
        <v>38</v>
      </c>
      <c r="F10" s="22" t="s">
        <v>39</v>
      </c>
      <c r="H10" s="183"/>
    </row>
    <row r="11" spans="1:13" ht="24.95" customHeight="1" thickTop="1">
      <c r="B11" s="270" t="s">
        <v>128</v>
      </c>
      <c r="C11" s="272">
        <v>30</v>
      </c>
      <c r="D11" s="272">
        <v>855</v>
      </c>
      <c r="E11" s="274">
        <f>'Allocation Table'!C34</f>
        <v>53621</v>
      </c>
      <c r="F11" s="268">
        <f>E11/D11</f>
        <v>62.714619883040939</v>
      </c>
    </row>
    <row r="12" spans="1:13" ht="24.95" customHeight="1" thickBot="1">
      <c r="B12" s="271"/>
      <c r="C12" s="273"/>
      <c r="D12" s="273"/>
      <c r="E12" s="275"/>
      <c r="F12" s="269"/>
    </row>
    <row r="13" spans="1:13" ht="24.95" customHeight="1" thickTop="1">
      <c r="B13" s="277" t="s">
        <v>40</v>
      </c>
      <c r="C13" s="278">
        <v>75</v>
      </c>
      <c r="D13" s="278">
        <v>2700</v>
      </c>
      <c r="E13" s="276">
        <f>'Allocation Table'!D34</f>
        <v>112933</v>
      </c>
      <c r="F13" s="268">
        <f>E13/D13</f>
        <v>41.827037037037037</v>
      </c>
    </row>
    <row r="14" spans="1:13" ht="24.95" customHeight="1" thickBot="1">
      <c r="B14" s="271"/>
      <c r="C14" s="273"/>
      <c r="D14" s="273"/>
      <c r="E14" s="275"/>
      <c r="F14" s="269"/>
    </row>
    <row r="15" spans="1:13" ht="24.95" customHeight="1" thickTop="1">
      <c r="B15" s="277" t="s">
        <v>41</v>
      </c>
      <c r="C15" s="278">
        <v>75</v>
      </c>
      <c r="D15" s="278">
        <v>1017</v>
      </c>
      <c r="E15" s="276">
        <f>'Allocation Table'!E34</f>
        <v>45900</v>
      </c>
      <c r="F15" s="268">
        <f>E15/D15</f>
        <v>45.13274336283186</v>
      </c>
    </row>
    <row r="16" spans="1:13" ht="24.95" customHeight="1" thickBot="1">
      <c r="B16" s="271"/>
      <c r="C16" s="273"/>
      <c r="D16" s="273"/>
      <c r="E16" s="275"/>
      <c r="F16" s="269"/>
    </row>
    <row r="17" spans="2:6" ht="24.95" customHeight="1" thickTop="1">
      <c r="B17" s="277" t="s">
        <v>12</v>
      </c>
      <c r="C17" s="278">
        <v>15</v>
      </c>
      <c r="D17" s="281">
        <v>20000</v>
      </c>
      <c r="E17" s="276">
        <f>'Allocation Table'!F34</f>
        <v>20000</v>
      </c>
      <c r="F17" s="279">
        <f>E17/D17</f>
        <v>1</v>
      </c>
    </row>
    <row r="18" spans="2:6" ht="24.95" customHeight="1" thickBot="1">
      <c r="B18" s="271"/>
      <c r="C18" s="273"/>
      <c r="D18" s="282"/>
      <c r="E18" s="275"/>
      <c r="F18" s="280"/>
    </row>
    <row r="19" spans="2:6" ht="16.5" thickBot="1">
      <c r="B19" s="2"/>
      <c r="E19" s="13"/>
    </row>
    <row r="20" spans="2:6" ht="28.5" customHeight="1" thickBot="1">
      <c r="B20" s="108" t="s">
        <v>65</v>
      </c>
      <c r="C20" s="109"/>
      <c r="D20" s="109"/>
      <c r="E20" s="110">
        <f>SUM(E11:E19)</f>
        <v>232454</v>
      </c>
    </row>
    <row r="22" spans="2:6" ht="18">
      <c r="B22" s="206" t="s">
        <v>162</v>
      </c>
      <c r="C22" s="184"/>
      <c r="D22" s="184"/>
    </row>
    <row r="23" spans="2:6" ht="15.75">
      <c r="B23" s="184"/>
      <c r="C23" s="184"/>
      <c r="D23" s="184"/>
    </row>
  </sheetData>
  <mergeCells count="22">
    <mergeCell ref="B5:D5"/>
    <mergeCell ref="A2:G2"/>
    <mergeCell ref="B17:B18"/>
    <mergeCell ref="C17:C18"/>
    <mergeCell ref="D17:D18"/>
    <mergeCell ref="E17:E18"/>
    <mergeCell ref="F17:F18"/>
    <mergeCell ref="F15:F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1:F12"/>
    <mergeCell ref="B11:B12"/>
    <mergeCell ref="C11:C12"/>
    <mergeCell ref="D11:D12"/>
    <mergeCell ref="E11:E12"/>
  </mergeCells>
  <pageMargins left="0.7" right="0.7" top="0.75" bottom="0.75" header="0.3" footer="0.3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Contact Information</vt:lpstr>
      <vt:lpstr> Budget Justification</vt:lpstr>
      <vt:lpstr>Fringe Benefit Worksheet</vt:lpstr>
      <vt:lpstr>Allocation Table</vt:lpstr>
      <vt:lpstr>Unit Cost Budget Table</vt:lpstr>
    </vt:vector>
  </TitlesOfParts>
  <Company>OMB - Newark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DHHS-1MB8N13</dc:creator>
  <cp:lastModifiedBy>Roman, Aliya</cp:lastModifiedBy>
  <cp:lastPrinted>2021-10-19T19:57:33Z</cp:lastPrinted>
  <dcterms:created xsi:type="dcterms:W3CDTF">2017-06-02T15:43:30Z</dcterms:created>
  <dcterms:modified xsi:type="dcterms:W3CDTF">2025-01-14T15:23:14Z</dcterms:modified>
</cp:coreProperties>
</file>